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icion/Desktop/"/>
    </mc:Choice>
  </mc:AlternateContent>
  <xr:revisionPtr revIDLastSave="0" documentId="8_{1B480A11-7928-F049-A73C-9A3B19801E88}" xr6:coauthVersionLast="46" xr6:coauthVersionMax="46" xr10:uidLastSave="{00000000-0000-0000-0000-000000000000}"/>
  <bookViews>
    <workbookView xWindow="0" yWindow="460" windowWidth="29120" windowHeight="22120" activeTab="1" xr2:uid="{00000000-000D-0000-FFFF-FFFF00000000}"/>
  </bookViews>
  <sheets>
    <sheet name="Llamados 2020" sheetId="1" r:id="rId1"/>
    <sheet name="COVID 2020 " sheetId="3" r:id="rId2"/>
    <sheet name="COVID POR DECLARATORIA" sheetId="5" r:id="rId3"/>
    <sheet name="DENGUE 2020" sheetId="4" r:id="rId4"/>
  </sheets>
  <definedNames>
    <definedName name="_xlnm.Print_Area" localSheetId="1">'COVID 2020 '!$A$1:$P$31</definedName>
    <definedName name="_xlnm.Print_Area" localSheetId="2">'COVID POR DECLARATORIA'!$A$1:$P$74</definedName>
    <definedName name="_xlnm.Print_Area" localSheetId="3">'DENGUE 2020'!$A$1:$P$36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7" i="1" l="1"/>
  <c r="O77" i="1" l="1"/>
  <c r="P31" i="3" l="1"/>
  <c r="O31" i="3"/>
  <c r="O36" i="4" l="1"/>
  <c r="P36" i="4"/>
  <c r="M68" i="5" l="1"/>
  <c r="O59" i="5"/>
  <c r="O58" i="5"/>
  <c r="O57" i="5"/>
  <c r="O53" i="5" l="1"/>
  <c r="O68" i="5" s="1"/>
  <c r="N63" i="5" l="1"/>
  <c r="N68" i="5" s="1"/>
  <c r="N70" i="5" s="1"/>
  <c r="M43" i="5" l="1"/>
  <c r="N43" i="5"/>
  <c r="O43" i="5"/>
  <c r="O32" i="5"/>
  <c r="O16" i="5"/>
  <c r="M32" i="5" l="1"/>
  <c r="N32" i="5" l="1"/>
  <c r="N16" i="5"/>
  <c r="N45" i="5" s="1"/>
  <c r="N74" i="5" s="1"/>
  <c r="M16" i="5"/>
  <c r="N36" i="4" l="1"/>
  <c r="M36" i="4"/>
  <c r="N31" i="3"/>
  <c r="M31" i="3"/>
  <c r="M77" i="1" l="1"/>
  <c r="N77" i="1"/>
</calcChain>
</file>

<file path=xl/sharedStrings.xml><?xml version="1.0" encoding="utf-8"?>
<sst xmlns="http://schemas.openxmlformats.org/spreadsheetml/2006/main" count="688" uniqueCount="80">
  <si>
    <t>N° DEL LLAMADO</t>
  </si>
  <si>
    <t>NOMBRE DEL LLAMADO</t>
  </si>
  <si>
    <t>FECHA DE APERTURA</t>
  </si>
  <si>
    <t>EMPRESAS PARTICIPANTES</t>
  </si>
  <si>
    <t>EL PALACIO S.A</t>
  </si>
  <si>
    <t>MONTO ADJUDICADO</t>
  </si>
  <si>
    <t>EMPRESAS ADJUDICADAS</t>
  </si>
  <si>
    <t>EMPRESAS INVITADAS</t>
  </si>
  <si>
    <t>SAN BENITO IND. Y COM. REP. S.A</t>
  </si>
  <si>
    <t>ADQUISICION DE INSUMOS PARA LA LUCHA CONTRA EL DENGUE, ZICA Y CHIKUNGUNYA</t>
  </si>
  <si>
    <t>SERVICIO DE ALQUILER DE CAMIONES Y MAQUINARIAS</t>
  </si>
  <si>
    <t>LD CONSTRUCTORA DE LORENA DUARTE</t>
  </si>
  <si>
    <t>COMERCIAL BARUA DE WILMA C. RUIZ DE BARUA</t>
  </si>
  <si>
    <t>LLAMADOS EJERCICIO 2020</t>
  </si>
  <si>
    <t>ADQUISICION DE ARTICULOS ELECTRICOS Y PLOMERIA</t>
  </si>
  <si>
    <t>SERVICIO DE LIMPIEZA Y CANALIZACION DEL ARROYO MOROTI</t>
  </si>
  <si>
    <t>ADQUISICION DE ARTICULOS SE SEGURIDAD SANITARIA PARA EVITAR CONTAGIO DEL VIRUS COVID-19 (CORONAVIRUS)</t>
  </si>
  <si>
    <t>ADQUISICION DE KITS DE ALIMENTOS PARA COMEDORES DE LAS ZONAS VULNERABLES DE LOS BAÑADOS – PANDEMIA COVID-19 (CORONAVIRUS)</t>
  </si>
  <si>
    <t>ADQUISICION DE ARTICULOS DE LIMPIEZA PARA DESINFECCION EN PREVENCION VIRUS COVID-19 (CORONAVIRUS)</t>
  </si>
  <si>
    <t>ADQUISICION DE CHAPAS, PUNTALES Y TERCIADAS - EVENTOS VARIOS</t>
  </si>
  <si>
    <t>ADQUISICION DE COLCHONES ASISTENCIA - EVENTOS VARIOS</t>
  </si>
  <si>
    <t>ADQUISICION DE BOLSAS PARA BASURA Y ROLLOS DE HULE NEGRO - EVENTOS VARIOS</t>
  </si>
  <si>
    <t>MARILIA INDUSTRIAL S.R.L.</t>
  </si>
  <si>
    <t>GRIMEX S.A.</t>
  </si>
  <si>
    <t>DEPOSITO DE MADERAS JC</t>
  </si>
  <si>
    <t>COVA DE JUAN RODRIGUEZ</t>
  </si>
  <si>
    <t>CORPORACIÓN AGARTHA S.A.</t>
  </si>
  <si>
    <t>H&amp;B TRADING S.A.</t>
  </si>
  <si>
    <t>M&amp;F INDUSTRIAL Y COMERCIAL REPRESENTACIONES S.A.</t>
  </si>
  <si>
    <t>DISTRIBUIDORA DIEST MEDICINAL S.R.L.</t>
  </si>
  <si>
    <t>MEDICAMENTOS S.R.L.</t>
  </si>
  <si>
    <t>SUMINISTROS MEDICOS S.R.L.</t>
  </si>
  <si>
    <t>DFR S.A.</t>
  </si>
  <si>
    <t>BASTIAN COMERCIAL DE MARIA V. CANO TORRES</t>
  </si>
  <si>
    <t>CC CONSTRUCTORA VIAL URBANA</t>
  </si>
  <si>
    <t>GRUPO ORCA S.A.</t>
  </si>
  <si>
    <t>LA COMERCIAL ASUNCENA S.R.L.</t>
  </si>
  <si>
    <t>AGRO MIX S.A.</t>
  </si>
  <si>
    <t>COMERCIAL BARUA DE WILMA C. RUIZ VDA. DE BARUA</t>
  </si>
  <si>
    <t>LD CONSTRUCTORA DE LORENA B. DUARTE</t>
  </si>
  <si>
    <t>DON MANUEL DE MANUEL ROMÁN</t>
  </si>
  <si>
    <t>COMERCIAL RAMÍREZ &amp; COMPAÑIA S.A.</t>
  </si>
  <si>
    <t>ETAT INGENIERIA DE JUAN M. ESCOBAR</t>
  </si>
  <si>
    <t>ADQUISICION DE ARTICULOS DE LIMPIEZA PARA DESINFECCION EN PREVENCION VIRUS COVID-19 (CORONAVIRUS) - 2º LLAMADO</t>
  </si>
  <si>
    <t>ADQUISICION DE KITS DE ALIMENTOS PARA COMEDORES DE LAS ZONAS VULNERABLES DE LOS BAÑADOS – PANDEMIA COVID-19 (CORONAVIRUS) - 2º LLAMADO</t>
  </si>
  <si>
    <t>ALQUILER DE CAMIONES Y MAQUINARIAS - 2º LLAMADO</t>
  </si>
  <si>
    <t>ALQUILER DE CAMIONES Y CONTENEDORES - 2º LLAMADO</t>
  </si>
  <si>
    <t>ADQUISICION DE KITS DE ALIMENTOS PARA COMEDORES DE LAS ZONAS VULNERABLES DE LOS BAÑADOS – PANDEMIA COVID-19 (CORONAVIRUS) - 3º LLAMADO</t>
  </si>
  <si>
    <t>ADQUISICION DE LAVAMANOS PORTÁTILES – PANDEMIA COVID-19 (CORONAVIRUS)</t>
  </si>
  <si>
    <t>ALQUILER DE CAMIONES Y CONTENEDORES - 3º LLAMADO</t>
  </si>
  <si>
    <t xml:space="preserve">MONTO TOTAL ADJUDICADO </t>
  </si>
  <si>
    <t>FECHA INVITACION</t>
  </si>
  <si>
    <t>HORA DE APERTURA</t>
  </si>
  <si>
    <t>FECHA COMPARACION</t>
  </si>
  <si>
    <t>FECHA ADJUDICACION</t>
  </si>
  <si>
    <t>INICIO CONTRATO</t>
  </si>
  <si>
    <t>FIN CONTRATO</t>
  </si>
  <si>
    <t>FERRETERIA INTERNACIONAL</t>
  </si>
  <si>
    <t>SERVICIO DE ALQUILER DE CAMIONES Y CONTENEDORES</t>
  </si>
  <si>
    <t>SERVICIO DE ALQUILER DE CAMIONES, CONTENEDORES Y MAQUINARIAS</t>
  </si>
  <si>
    <t>DISTRIBUIDORA R.M.B.</t>
  </si>
  <si>
    <t>IMPORTADORA Y EXPORTADORA SAN LORENZO S.A.</t>
  </si>
  <si>
    <t>-</t>
  </si>
  <si>
    <t>DISTRIMEX S.A.</t>
  </si>
  <si>
    <t>MYF I.C. S.A.</t>
  </si>
  <si>
    <t>AMPLIACIONES</t>
  </si>
  <si>
    <t>ADQUISICION DE KITS DE ALIMENTOS PARA COMEDORES DE LAS ZONAS VULNERABLES DE LOS BAÑADOS – PANDEMIA COVID-19 (CORONAVIRUS) - 4º LLAMADO</t>
  </si>
  <si>
    <t>ADQUISICION DE CHAPAS, PUNTALES Y TERCIADAS - EVENTOS VARIOS 2DO LLAMADO</t>
  </si>
  <si>
    <t>ORDENANZA Nº294/20 PERIODO 27/07/2020 AL 24/10/2020</t>
  </si>
  <si>
    <t>ORDENANZA Nº278/20 PERIODO 16/04/2020 AL 14/07/2020</t>
  </si>
  <si>
    <t>ORDENANZA Nº312/20 PERIODO 02/12/2020 AL 01/03/2021</t>
  </si>
  <si>
    <t>COMERCIAL RAMIREZ Y COMPAÑÍA S.A.</t>
  </si>
  <si>
    <t>COMERCIAL SAN MIGUEL DE CARMEN ALBERDI</t>
  </si>
  <si>
    <t>EJECUTADO</t>
  </si>
  <si>
    <t>SALDO</t>
  </si>
  <si>
    <t xml:space="preserve">MONTO TOTAL </t>
  </si>
  <si>
    <t>MONTO TOTAL 2020</t>
  </si>
  <si>
    <t>MONTO TOTAL 2021</t>
  </si>
  <si>
    <t>TOTAL GENERAL COVID</t>
  </si>
  <si>
    <t>MONTO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</si>
</sst>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[$₲-3C0A]\ #,##0;[$₲-3C0A]\ \-#,##0"/>
    <numFmt numFmtId="166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1" applyFont="1" applyAlignment="1">
      <alignment vertical="center"/>
    </xf>
    <xf numFmtId="0" fontId="0" fillId="0" borderId="1" xfId="0" applyBorder="1" applyAlignment="1">
      <alignment horizontal="left" vertical="center" wrapText="1" indent="1"/>
    </xf>
    <xf numFmtId="0" fontId="0" fillId="0" borderId="1" xfId="0" applyFill="1" applyBorder="1" applyAlignment="1">
      <alignment horizontal="left" vertical="center" inden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64" fontId="2" fillId="5" borderId="2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 indent="1"/>
    </xf>
    <xf numFmtId="0" fontId="0" fillId="4" borderId="1" xfId="0" applyFill="1" applyBorder="1" applyAlignment="1">
      <alignment horizontal="left" vertical="center" indent="1"/>
    </xf>
    <xf numFmtId="165" fontId="4" fillId="3" borderId="1" xfId="1" applyNumberFormat="1" applyFont="1" applyFill="1" applyBorder="1" applyAlignment="1">
      <alignment vertical="center"/>
    </xf>
    <xf numFmtId="165" fontId="2" fillId="4" borderId="1" xfId="1" applyNumberFormat="1" applyFont="1" applyFill="1" applyBorder="1" applyAlignment="1">
      <alignment horizontal="right" vertical="center"/>
    </xf>
    <xf numFmtId="165" fontId="2" fillId="2" borderId="1" xfId="1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165" fontId="2" fillId="4" borderId="6" xfId="1" applyNumberFormat="1" applyFont="1" applyFill="1" applyBorder="1" applyAlignment="1">
      <alignment vertical="center"/>
    </xf>
    <xf numFmtId="0" fontId="0" fillId="7" borderId="1" xfId="0" applyFill="1" applyBorder="1" applyAlignment="1">
      <alignment horizontal="left" vertical="center" wrapText="1" indent="1"/>
    </xf>
    <xf numFmtId="165" fontId="2" fillId="7" borderId="1" xfId="1" applyNumberFormat="1" applyFont="1" applyFill="1" applyBorder="1" applyAlignment="1">
      <alignment horizontal="right" vertical="center"/>
    </xf>
    <xf numFmtId="0" fontId="0" fillId="7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center" indent="1"/>
    </xf>
    <xf numFmtId="0" fontId="7" fillId="0" borderId="3" xfId="0" applyFont="1" applyFill="1" applyBorder="1" applyAlignment="1">
      <alignment horizontal="left" vertical="center" indent="1"/>
    </xf>
    <xf numFmtId="165" fontId="2" fillId="0" borderId="1" xfId="1" applyNumberFormat="1" applyFont="1" applyFill="1" applyBorder="1" applyAlignment="1">
      <alignment horizontal="right" vertical="center"/>
    </xf>
    <xf numFmtId="165" fontId="8" fillId="4" borderId="6" xfId="1" applyNumberFormat="1" applyFont="1" applyFill="1" applyBorder="1" applyAlignment="1">
      <alignment vertical="center"/>
    </xf>
    <xf numFmtId="165" fontId="8" fillId="4" borderId="1" xfId="1" applyNumberFormat="1" applyFont="1" applyFill="1" applyBorder="1" applyAlignment="1">
      <alignment horizontal="right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5" fontId="2" fillId="4" borderId="3" xfId="1" applyNumberFormat="1" applyFont="1" applyFill="1" applyBorder="1" applyAlignment="1">
      <alignment horizontal="right" vertical="center"/>
    </xf>
    <xf numFmtId="165" fontId="2" fillId="0" borderId="1" xfId="1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7" fillId="4" borderId="1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vertical="center"/>
    </xf>
    <xf numFmtId="0" fontId="0" fillId="0" borderId="0" xfId="0" applyFill="1"/>
    <xf numFmtId="165" fontId="8" fillId="4" borderId="1" xfId="1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vertical="center"/>
    </xf>
    <xf numFmtId="165" fontId="8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64" fontId="2" fillId="5" borderId="11" xfId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indent="1"/>
    </xf>
    <xf numFmtId="14" fontId="0" fillId="0" borderId="0" xfId="0" applyNumberFormat="1" applyFill="1" applyBorder="1" applyAlignment="1">
      <alignment horizontal="center" vertical="center"/>
    </xf>
    <xf numFmtId="20" fontId="0" fillId="0" borderId="0" xfId="0" applyNumberForma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165" fontId="8" fillId="0" borderId="3" xfId="1" applyNumberFormat="1" applyFont="1" applyFill="1" applyBorder="1" applyAlignment="1">
      <alignment horizontal="center" vertical="center"/>
    </xf>
    <xf numFmtId="165" fontId="11" fillId="9" borderId="14" xfId="1" applyNumberFormat="1" applyFont="1" applyFill="1" applyBorder="1" applyAlignment="1">
      <alignment horizontal="right" vertical="center"/>
    </xf>
    <xf numFmtId="165" fontId="11" fillId="8" borderId="14" xfId="1" applyNumberFormat="1" applyFont="1" applyFill="1" applyBorder="1" applyAlignment="1">
      <alignment vertical="center"/>
    </xf>
    <xf numFmtId="164" fontId="13" fillId="0" borderId="0" xfId="1" applyFont="1" applyAlignment="1">
      <alignment vertical="center"/>
    </xf>
    <xf numFmtId="164" fontId="12" fillId="10" borderId="14" xfId="1" applyFont="1" applyFill="1" applyBorder="1" applyAlignment="1">
      <alignment vertical="center"/>
    </xf>
    <xf numFmtId="165" fontId="5" fillId="0" borderId="0" xfId="0" applyNumberFormat="1" applyFont="1" applyFill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right" vertical="center"/>
    </xf>
    <xf numFmtId="165" fontId="4" fillId="3" borderId="2" xfId="1" applyNumberFormat="1" applyFont="1" applyFill="1" applyBorder="1" applyAlignment="1">
      <alignment vertical="center"/>
    </xf>
    <xf numFmtId="0" fontId="0" fillId="0" borderId="16" xfId="0" applyBorder="1" applyAlignment="1">
      <alignment horizontal="left" vertical="center" wrapText="1" indent="1"/>
    </xf>
    <xf numFmtId="165" fontId="2" fillId="4" borderId="1" xfId="1" applyNumberFormat="1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horizontal="left" vertical="center" indent="1"/>
    </xf>
    <xf numFmtId="165" fontId="6" fillId="0" borderId="21" xfId="1" applyNumberFormat="1" applyFont="1" applyFill="1" applyBorder="1" applyAlignment="1">
      <alignment horizontal="right" vertical="center"/>
    </xf>
    <xf numFmtId="165" fontId="2" fillId="0" borderId="21" xfId="1" applyNumberFormat="1" applyFont="1" applyFill="1" applyBorder="1" applyAlignment="1">
      <alignment horizontal="right" vertical="center"/>
    </xf>
    <xf numFmtId="0" fontId="0" fillId="0" borderId="16" xfId="0" applyFill="1" applyBorder="1" applyAlignment="1">
      <alignment horizontal="left" vertical="center" indent="1"/>
    </xf>
    <xf numFmtId="165" fontId="2" fillId="0" borderId="16" xfId="1" applyNumberFormat="1" applyFont="1" applyFill="1" applyBorder="1" applyAlignment="1">
      <alignment horizontal="right" vertical="center"/>
    </xf>
    <xf numFmtId="0" fontId="0" fillId="0" borderId="21" xfId="0" applyFill="1" applyBorder="1" applyAlignment="1">
      <alignment horizontal="left" vertical="center" indent="1"/>
    </xf>
    <xf numFmtId="0" fontId="0" fillId="0" borderId="21" xfId="0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165" fontId="6" fillId="0" borderId="1" xfId="1" applyNumberFormat="1" applyFont="1" applyFill="1" applyBorder="1" applyAlignment="1">
      <alignment horizontal="right" vertical="center"/>
    </xf>
    <xf numFmtId="0" fontId="0" fillId="4" borderId="21" xfId="0" applyFill="1" applyBorder="1" applyAlignment="1">
      <alignment horizontal="left" vertical="center" indent="1"/>
    </xf>
    <xf numFmtId="0" fontId="0" fillId="4" borderId="21" xfId="0" applyFill="1" applyBorder="1" applyAlignment="1">
      <alignment horizontal="center" vertical="center" wrapText="1"/>
    </xf>
    <xf numFmtId="165" fontId="2" fillId="4" borderId="21" xfId="1" applyNumberFormat="1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center" vertical="center"/>
    </xf>
    <xf numFmtId="166" fontId="0" fillId="7" borderId="6" xfId="0" applyNumberFormat="1" applyFill="1" applyBorder="1" applyAlignment="1">
      <alignment horizontal="center" vertical="center"/>
    </xf>
    <xf numFmtId="166" fontId="0" fillId="7" borderId="7" xfId="0" applyNumberFormat="1" applyFill="1" applyBorder="1" applyAlignment="1">
      <alignment horizontal="center" vertical="center"/>
    </xf>
    <xf numFmtId="166" fontId="0" fillId="7" borderId="23" xfId="0" applyNumberFormat="1" applyFill="1" applyBorder="1" applyAlignment="1">
      <alignment horizontal="center" vertical="center"/>
    </xf>
    <xf numFmtId="20" fontId="0" fillId="7" borderId="6" xfId="0" applyNumberFormat="1" applyFill="1" applyBorder="1" applyAlignment="1">
      <alignment horizontal="center" vertical="center"/>
    </xf>
    <xf numFmtId="20" fontId="0" fillId="7" borderId="7" xfId="0" applyNumberFormat="1" applyFill="1" applyBorder="1" applyAlignment="1">
      <alignment horizontal="center" vertical="center"/>
    </xf>
    <xf numFmtId="20" fontId="0" fillId="7" borderId="23" xfId="0" applyNumberFormat="1" applyFill="1" applyBorder="1" applyAlignment="1">
      <alignment horizontal="center" vertical="center"/>
    </xf>
    <xf numFmtId="166" fontId="7" fillId="7" borderId="6" xfId="0" applyNumberFormat="1" applyFont="1" applyFill="1" applyBorder="1" applyAlignment="1">
      <alignment horizontal="center" vertical="center"/>
    </xf>
    <xf numFmtId="166" fontId="7" fillId="7" borderId="7" xfId="0" applyNumberFormat="1" applyFont="1" applyFill="1" applyBorder="1" applyAlignment="1">
      <alignment horizontal="center" vertical="center"/>
    </xf>
    <xf numFmtId="166" fontId="7" fillId="7" borderId="23" xfId="0" applyNumberFormat="1" applyFont="1" applyFill="1" applyBorder="1" applyAlignment="1">
      <alignment horizontal="center" vertical="center"/>
    </xf>
    <xf numFmtId="165" fontId="2" fillId="0" borderId="16" xfId="1" applyNumberFormat="1" applyFont="1" applyBorder="1" applyAlignment="1">
      <alignment horizontal="right" vertical="center"/>
    </xf>
    <xf numFmtId="165" fontId="2" fillId="0" borderId="1" xfId="1" applyNumberFormat="1" applyFont="1" applyBorder="1" applyAlignment="1">
      <alignment horizontal="right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0" fillId="7" borderId="18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166" fontId="0" fillId="4" borderId="1" xfId="0" applyNumberFormat="1" applyFill="1" applyBorder="1" applyAlignment="1">
      <alignment horizontal="center" vertical="center"/>
    </xf>
    <xf numFmtId="20" fontId="0" fillId="4" borderId="1" xfId="0" applyNumberForma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/>
    </xf>
    <xf numFmtId="2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20" fontId="0" fillId="0" borderId="16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165" fontId="2" fillId="0" borderId="16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165" fontId="2" fillId="0" borderId="17" xfId="1" applyNumberFormat="1" applyFont="1" applyFill="1" applyBorder="1" applyAlignment="1">
      <alignment horizontal="center" vertical="center"/>
    </xf>
    <xf numFmtId="165" fontId="2" fillId="0" borderId="19" xfId="1" applyNumberFormat="1" applyFont="1" applyFill="1" applyBorder="1" applyAlignment="1">
      <alignment horizontal="center" vertical="center"/>
    </xf>
    <xf numFmtId="165" fontId="2" fillId="4" borderId="19" xfId="1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5" fontId="2" fillId="0" borderId="19" xfId="1" applyNumberFormat="1" applyFont="1" applyBorder="1" applyAlignment="1">
      <alignment horizontal="center" vertical="center"/>
    </xf>
    <xf numFmtId="165" fontId="2" fillId="0" borderId="21" xfId="1" applyNumberFormat="1" applyFont="1" applyFill="1" applyBorder="1" applyAlignment="1">
      <alignment horizontal="center" vertical="center"/>
    </xf>
    <xf numFmtId="165" fontId="2" fillId="0" borderId="22" xfId="1" applyNumberFormat="1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12" fillId="10" borderId="12" xfId="0" applyFont="1" applyFill="1" applyBorder="1" applyAlignment="1">
      <alignment horizontal="center" vertical="center"/>
    </xf>
    <xf numFmtId="0" fontId="12" fillId="10" borderId="13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165" fontId="2" fillId="4" borderId="6" xfId="1" applyNumberFormat="1" applyFont="1" applyFill="1" applyBorder="1" applyAlignment="1">
      <alignment horizontal="center" vertical="center"/>
    </xf>
    <xf numFmtId="165" fontId="2" fillId="4" borderId="7" xfId="1" applyNumberFormat="1" applyFont="1" applyFill="1" applyBorder="1" applyAlignment="1">
      <alignment horizontal="center" vertical="center"/>
    </xf>
    <xf numFmtId="165" fontId="2" fillId="4" borderId="3" xfId="1" applyNumberFormat="1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>
      <alignment horizontal="center" vertical="center"/>
    </xf>
    <xf numFmtId="165" fontId="2" fillId="0" borderId="7" xfId="1" applyNumberFormat="1" applyFont="1" applyFill="1" applyBorder="1" applyAlignment="1">
      <alignment horizontal="center" vertical="center"/>
    </xf>
    <xf numFmtId="165" fontId="2" fillId="0" borderId="3" xfId="1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4" fontId="7" fillId="4" borderId="6" xfId="0" applyNumberFormat="1" applyFont="1" applyFill="1" applyBorder="1" applyAlignment="1">
      <alignment horizontal="center" vertical="center"/>
    </xf>
    <xf numFmtId="14" fontId="7" fillId="4" borderId="7" xfId="0" applyNumberFormat="1" applyFont="1" applyFill="1" applyBorder="1" applyAlignment="1">
      <alignment horizontal="center" vertical="center"/>
    </xf>
    <xf numFmtId="14" fontId="7" fillId="4" borderId="3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20" fontId="7" fillId="4" borderId="6" xfId="0" applyNumberFormat="1" applyFont="1" applyFill="1" applyBorder="1" applyAlignment="1">
      <alignment horizontal="center" vertical="center"/>
    </xf>
    <xf numFmtId="20" fontId="7" fillId="4" borderId="7" xfId="0" applyNumberFormat="1" applyFont="1" applyFill="1" applyBorder="1" applyAlignment="1">
      <alignment horizontal="center" vertical="center"/>
    </xf>
    <xf numFmtId="20" fontId="7" fillId="4" borderId="3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165" fontId="2" fillId="4" borderId="6" xfId="1" applyNumberFormat="1" applyFont="1" applyFill="1" applyBorder="1" applyAlignment="1">
      <alignment horizontal="right" vertical="center"/>
    </xf>
    <xf numFmtId="165" fontId="2" fillId="4" borderId="7" xfId="1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20" fontId="0" fillId="0" borderId="6" xfId="0" applyNumberFormat="1" applyFill="1" applyBorder="1" applyAlignment="1">
      <alignment horizontal="center" vertical="center"/>
    </xf>
    <xf numFmtId="20" fontId="0" fillId="0" borderId="7" xfId="0" applyNumberFormat="1" applyFill="1" applyBorder="1" applyAlignment="1">
      <alignment horizontal="center" vertical="center"/>
    </xf>
    <xf numFmtId="20" fontId="0" fillId="0" borderId="3" xfId="0" applyNumberFormat="1" applyFill="1" applyBorder="1" applyAlignment="1">
      <alignment horizontal="center" vertical="center"/>
    </xf>
    <xf numFmtId="14" fontId="0" fillId="4" borderId="6" xfId="0" applyNumberFormat="1" applyFill="1" applyBorder="1" applyAlignment="1">
      <alignment horizontal="center" vertical="center"/>
    </xf>
    <xf numFmtId="14" fontId="0" fillId="4" borderId="7" xfId="0" applyNumberForma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65" fontId="8" fillId="4" borderId="6" xfId="1" applyNumberFormat="1" applyFont="1" applyFill="1" applyBorder="1" applyAlignment="1">
      <alignment horizontal="center" vertical="center"/>
    </xf>
    <xf numFmtId="165" fontId="8" fillId="4" borderId="7" xfId="1" applyNumberFormat="1" applyFont="1" applyFill="1" applyBorder="1" applyAlignment="1">
      <alignment horizontal="center" vertical="center"/>
    </xf>
    <xf numFmtId="165" fontId="8" fillId="4" borderId="3" xfId="1" applyNumberFormat="1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5" fontId="2" fillId="0" borderId="6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8" fillId="0" borderId="8" xfId="1" applyNumberFormat="1" applyFont="1" applyFill="1" applyBorder="1" applyAlignment="1">
      <alignment horizontal="center" vertical="center"/>
    </xf>
    <xf numFmtId="165" fontId="8" fillId="0" borderId="7" xfId="1" applyNumberFormat="1" applyFont="1" applyFill="1" applyBorder="1" applyAlignment="1">
      <alignment horizontal="center" vertical="center"/>
    </xf>
    <xf numFmtId="165" fontId="8" fillId="0" borderId="3" xfId="1" applyNumberFormat="1" applyFont="1" applyFill="1" applyBorder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center"/>
    </xf>
    <xf numFmtId="14" fontId="7" fillId="0" borderId="7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20" fontId="0" fillId="4" borderId="6" xfId="0" applyNumberFormat="1" applyFill="1" applyBorder="1" applyAlignment="1">
      <alignment horizontal="center" vertical="center"/>
    </xf>
    <xf numFmtId="20" fontId="0" fillId="4" borderId="7" xfId="0" applyNumberForma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20" fontId="7" fillId="0" borderId="6" xfId="0" applyNumberFormat="1" applyFont="1" applyFill="1" applyBorder="1" applyAlignment="1">
      <alignment horizontal="center" vertical="center"/>
    </xf>
    <xf numFmtId="20" fontId="7" fillId="0" borderId="7" xfId="0" applyNumberFormat="1" applyFont="1" applyFill="1" applyBorder="1" applyAlignment="1">
      <alignment horizontal="center" vertical="center"/>
    </xf>
    <xf numFmtId="20" fontId="7" fillId="0" borderId="3" xfId="0" applyNumberFormat="1" applyFon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20" fontId="0" fillId="4" borderId="3" xfId="0" applyNumberFormat="1" applyFill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5" fontId="2" fillId="0" borderId="6" xfId="1" applyNumberFormat="1" applyFont="1" applyBorder="1" applyAlignment="1">
      <alignment horizontal="right" vertical="center"/>
    </xf>
    <xf numFmtId="165" fontId="2" fillId="0" borderId="7" xfId="1" applyNumberFormat="1" applyFont="1" applyBorder="1" applyAlignment="1">
      <alignment horizontal="right" vertical="center"/>
    </xf>
    <xf numFmtId="165" fontId="2" fillId="0" borderId="3" xfId="1" applyNumberFormat="1" applyFont="1" applyBorder="1" applyAlignment="1">
      <alignment horizontal="right" vertical="center"/>
    </xf>
    <xf numFmtId="20" fontId="0" fillId="0" borderId="6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66" fontId="0" fillId="4" borderId="21" xfId="0" applyNumberForma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 wrapText="1"/>
    </xf>
    <xf numFmtId="20" fontId="0" fillId="4" borderId="21" xfId="0" applyNumberFormat="1" applyFill="1" applyBorder="1" applyAlignment="1">
      <alignment horizontal="center" vertical="center"/>
    </xf>
    <xf numFmtId="166" fontId="7" fillId="4" borderId="21" xfId="0" applyNumberFormat="1" applyFont="1" applyFill="1" applyBorder="1" applyAlignment="1">
      <alignment horizontal="center" vertical="center"/>
    </xf>
    <xf numFmtId="165" fontId="2" fillId="4" borderId="21" xfId="1" applyNumberFormat="1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20" fontId="0" fillId="0" borderId="1" xfId="0" applyNumberForma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166" fontId="7" fillId="0" borderId="21" xfId="0" applyNumberFormat="1" applyFont="1" applyFill="1" applyBorder="1" applyAlignment="1">
      <alignment horizontal="center" vertical="center"/>
    </xf>
    <xf numFmtId="20" fontId="7" fillId="0" borderId="21" xfId="0" applyNumberFormat="1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20B50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7"/>
  <sheetViews>
    <sheetView topLeftCell="C10" zoomScale="55" zoomScaleNormal="55" workbookViewId="0">
      <selection activeCell="J30" sqref="J30:J32"/>
    </sheetView>
  </sheetViews>
  <sheetFormatPr baseColWidth="10" defaultColWidth="11.5" defaultRowHeight="15" x14ac:dyDescent="0.2"/>
  <cols>
    <col min="1" max="1" width="9.83203125" style="2" bestFit="1" customWidth="1"/>
    <col min="2" max="2" width="32.1640625" style="1" customWidth="1"/>
    <col min="3" max="3" width="51.6640625" style="1" bestFit="1" customWidth="1"/>
    <col min="4" max="6" width="14.1640625" style="1" customWidth="1"/>
    <col min="7" max="7" width="14.6640625" style="1" bestFit="1" customWidth="1"/>
    <col min="8" max="8" width="14.1640625" style="1" customWidth="1"/>
    <col min="9" max="9" width="13.6640625" style="1" customWidth="1"/>
    <col min="10" max="10" width="13.5" style="1" customWidth="1"/>
    <col min="11" max="11" width="51.6640625" style="1" bestFit="1" customWidth="1"/>
    <col min="12" max="12" width="49.1640625" style="1" bestFit="1" customWidth="1"/>
    <col min="13" max="13" width="21" style="3" customWidth="1"/>
    <col min="14" max="14" width="22.33203125" style="1" customWidth="1"/>
    <col min="15" max="15" width="28.1640625" style="1" customWidth="1"/>
    <col min="16" max="16" width="25.83203125" style="1" customWidth="1"/>
    <col min="17" max="16384" width="11.5" style="1"/>
  </cols>
  <sheetData>
    <row r="1" spans="1:16" customFormat="1" ht="30.75" customHeight="1" thickBot="1" x14ac:dyDescent="0.25">
      <c r="A1" s="82" t="s">
        <v>13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3" thickBot="1" x14ac:dyDescent="0.25">
      <c r="A2" s="7" t="s">
        <v>0</v>
      </c>
      <c r="B2" s="7" t="s">
        <v>1</v>
      </c>
      <c r="C2" s="7" t="s">
        <v>7</v>
      </c>
      <c r="D2" s="7" t="s">
        <v>51</v>
      </c>
      <c r="E2" s="7" t="s">
        <v>2</v>
      </c>
      <c r="F2" s="7" t="s">
        <v>52</v>
      </c>
      <c r="G2" s="7" t="s">
        <v>53</v>
      </c>
      <c r="H2" s="7" t="s">
        <v>54</v>
      </c>
      <c r="I2" s="7" t="s">
        <v>55</v>
      </c>
      <c r="J2" s="7" t="s">
        <v>56</v>
      </c>
      <c r="K2" s="7" t="s">
        <v>3</v>
      </c>
      <c r="L2" s="7" t="s">
        <v>6</v>
      </c>
      <c r="M2" s="9" t="s">
        <v>5</v>
      </c>
      <c r="N2" s="9" t="s">
        <v>65</v>
      </c>
      <c r="O2" s="9" t="s">
        <v>73</v>
      </c>
      <c r="P2" s="9" t="s">
        <v>74</v>
      </c>
    </row>
    <row r="3" spans="1:16" ht="23.25" customHeight="1" x14ac:dyDescent="0.2">
      <c r="A3" s="123">
        <v>1</v>
      </c>
      <c r="B3" s="122" t="s">
        <v>58</v>
      </c>
      <c r="C3" s="66" t="s">
        <v>4</v>
      </c>
      <c r="D3" s="114">
        <v>43809</v>
      </c>
      <c r="E3" s="114">
        <v>43811</v>
      </c>
      <c r="F3" s="115">
        <v>0.34375</v>
      </c>
      <c r="G3" s="114">
        <v>43812</v>
      </c>
      <c r="H3" s="114">
        <v>43816</v>
      </c>
      <c r="I3" s="114">
        <v>43831</v>
      </c>
      <c r="J3" s="114">
        <v>44043</v>
      </c>
      <c r="K3" s="66" t="s">
        <v>4</v>
      </c>
      <c r="L3" s="121" t="s">
        <v>4</v>
      </c>
      <c r="M3" s="92">
        <v>1500000000</v>
      </c>
      <c r="N3" s="92">
        <v>150000000</v>
      </c>
      <c r="O3" s="124">
        <v>1649581000</v>
      </c>
      <c r="P3" s="126">
        <v>419000</v>
      </c>
    </row>
    <row r="4" spans="1:16" ht="23.25" customHeight="1" x14ac:dyDescent="0.2">
      <c r="A4" s="111"/>
      <c r="B4" s="116"/>
      <c r="C4" s="4" t="s">
        <v>22</v>
      </c>
      <c r="D4" s="110"/>
      <c r="E4" s="110"/>
      <c r="F4" s="109"/>
      <c r="G4" s="110"/>
      <c r="H4" s="110"/>
      <c r="I4" s="110"/>
      <c r="J4" s="110"/>
      <c r="K4" s="4" t="s">
        <v>22</v>
      </c>
      <c r="L4" s="112"/>
      <c r="M4" s="93"/>
      <c r="N4" s="93"/>
      <c r="O4" s="125"/>
      <c r="P4" s="127"/>
    </row>
    <row r="5" spans="1:16" ht="23.25" customHeight="1" x14ac:dyDescent="0.2">
      <c r="A5" s="111"/>
      <c r="B5" s="116"/>
      <c r="C5" s="4" t="s">
        <v>11</v>
      </c>
      <c r="D5" s="110"/>
      <c r="E5" s="110"/>
      <c r="F5" s="109"/>
      <c r="G5" s="110"/>
      <c r="H5" s="110"/>
      <c r="I5" s="110"/>
      <c r="J5" s="110"/>
      <c r="K5" s="4" t="s">
        <v>11</v>
      </c>
      <c r="L5" s="112"/>
      <c r="M5" s="93"/>
      <c r="N5" s="93"/>
      <c r="O5" s="125"/>
      <c r="P5" s="127"/>
    </row>
    <row r="6" spans="1:16" ht="23.25" customHeight="1" x14ac:dyDescent="0.2">
      <c r="A6" s="108">
        <v>2</v>
      </c>
      <c r="B6" s="107" t="s">
        <v>19</v>
      </c>
      <c r="C6" s="10" t="s">
        <v>23</v>
      </c>
      <c r="D6" s="100">
        <v>43811</v>
      </c>
      <c r="E6" s="100">
        <v>43815</v>
      </c>
      <c r="F6" s="101">
        <v>0.34375</v>
      </c>
      <c r="G6" s="100">
        <v>43817</v>
      </c>
      <c r="H6" s="100">
        <v>43819</v>
      </c>
      <c r="I6" s="100">
        <v>43831</v>
      </c>
      <c r="J6" s="100">
        <v>44012</v>
      </c>
      <c r="K6" s="10" t="s">
        <v>23</v>
      </c>
      <c r="L6" s="61" t="s">
        <v>23</v>
      </c>
      <c r="M6" s="64">
        <v>749574000</v>
      </c>
      <c r="N6" s="64"/>
      <c r="O6" s="94">
        <v>1574559000</v>
      </c>
      <c r="P6" s="128">
        <v>170100</v>
      </c>
    </row>
    <row r="7" spans="1:16" ht="23.25" customHeight="1" x14ac:dyDescent="0.2">
      <c r="A7" s="108"/>
      <c r="B7" s="107"/>
      <c r="C7" s="10" t="s">
        <v>24</v>
      </c>
      <c r="D7" s="100"/>
      <c r="E7" s="100"/>
      <c r="F7" s="101"/>
      <c r="G7" s="100"/>
      <c r="H7" s="100"/>
      <c r="I7" s="100"/>
      <c r="J7" s="100"/>
      <c r="K7" s="10" t="s">
        <v>24</v>
      </c>
      <c r="L7" s="61" t="s">
        <v>24</v>
      </c>
      <c r="M7" s="64">
        <v>449631000</v>
      </c>
      <c r="N7" s="64">
        <v>44963100</v>
      </c>
      <c r="O7" s="94"/>
      <c r="P7" s="128"/>
    </row>
    <row r="8" spans="1:16" ht="23.25" customHeight="1" x14ac:dyDescent="0.2">
      <c r="A8" s="108"/>
      <c r="B8" s="107"/>
      <c r="C8" s="10" t="s">
        <v>25</v>
      </c>
      <c r="D8" s="100"/>
      <c r="E8" s="100"/>
      <c r="F8" s="101"/>
      <c r="G8" s="100"/>
      <c r="H8" s="100"/>
      <c r="I8" s="100"/>
      <c r="J8" s="100"/>
      <c r="K8" s="10" t="s">
        <v>25</v>
      </c>
      <c r="L8" s="61" t="s">
        <v>25</v>
      </c>
      <c r="M8" s="64">
        <v>300510000</v>
      </c>
      <c r="N8" s="64">
        <v>30051000</v>
      </c>
      <c r="O8" s="94"/>
      <c r="P8" s="128"/>
    </row>
    <row r="9" spans="1:16" ht="23.25" customHeight="1" x14ac:dyDescent="0.2">
      <c r="A9" s="111">
        <v>3</v>
      </c>
      <c r="B9" s="112" t="s">
        <v>10</v>
      </c>
      <c r="C9" s="4" t="s">
        <v>11</v>
      </c>
      <c r="D9" s="110">
        <v>43811</v>
      </c>
      <c r="E9" s="110">
        <v>43815</v>
      </c>
      <c r="F9" s="109">
        <v>0.39583333333333331</v>
      </c>
      <c r="G9" s="110">
        <v>43817</v>
      </c>
      <c r="H9" s="110">
        <v>43819</v>
      </c>
      <c r="I9" s="110">
        <v>43831</v>
      </c>
      <c r="J9" s="110">
        <v>44012</v>
      </c>
      <c r="K9" s="4" t="s">
        <v>11</v>
      </c>
      <c r="L9" s="5" t="s">
        <v>11</v>
      </c>
      <c r="M9" s="76">
        <v>1111000000</v>
      </c>
      <c r="N9" s="95">
        <v>92000000</v>
      </c>
      <c r="O9" s="125">
        <v>1550447100</v>
      </c>
      <c r="P9" s="127">
        <v>41552900</v>
      </c>
    </row>
    <row r="10" spans="1:16" ht="23.25" customHeight="1" x14ac:dyDescent="0.2">
      <c r="A10" s="111"/>
      <c r="B10" s="112"/>
      <c r="C10" s="5" t="s">
        <v>4</v>
      </c>
      <c r="D10" s="110"/>
      <c r="E10" s="110"/>
      <c r="F10" s="109"/>
      <c r="G10" s="110"/>
      <c r="H10" s="110"/>
      <c r="I10" s="110"/>
      <c r="J10" s="110"/>
      <c r="K10" s="5" t="s">
        <v>4</v>
      </c>
      <c r="L10" s="5" t="s">
        <v>26</v>
      </c>
      <c r="M10" s="62">
        <v>389000000</v>
      </c>
      <c r="N10" s="95"/>
      <c r="O10" s="125"/>
      <c r="P10" s="127"/>
    </row>
    <row r="11" spans="1:16" ht="23.25" customHeight="1" x14ac:dyDescent="0.2">
      <c r="A11" s="111"/>
      <c r="B11" s="112"/>
      <c r="C11" s="5" t="s">
        <v>26</v>
      </c>
      <c r="D11" s="110"/>
      <c r="E11" s="110"/>
      <c r="F11" s="109"/>
      <c r="G11" s="110"/>
      <c r="H11" s="110"/>
      <c r="I11" s="110"/>
      <c r="J11" s="110"/>
      <c r="K11" s="5" t="s">
        <v>26</v>
      </c>
      <c r="L11" s="63"/>
      <c r="M11" s="62"/>
      <c r="N11" s="23"/>
      <c r="O11" s="125"/>
      <c r="P11" s="127"/>
    </row>
    <row r="12" spans="1:16" ht="23.25" customHeight="1" x14ac:dyDescent="0.2">
      <c r="A12" s="108">
        <v>4</v>
      </c>
      <c r="B12" s="107" t="s">
        <v>20</v>
      </c>
      <c r="C12" s="11" t="s">
        <v>8</v>
      </c>
      <c r="D12" s="100">
        <v>43832</v>
      </c>
      <c r="E12" s="100">
        <v>43833</v>
      </c>
      <c r="F12" s="101">
        <v>0.45833333333333331</v>
      </c>
      <c r="G12" s="100">
        <v>43834</v>
      </c>
      <c r="H12" s="100">
        <v>43836</v>
      </c>
      <c r="I12" s="100">
        <v>43836</v>
      </c>
      <c r="J12" s="100">
        <v>44012</v>
      </c>
      <c r="K12" s="11" t="s">
        <v>8</v>
      </c>
      <c r="L12" s="107" t="s">
        <v>8</v>
      </c>
      <c r="M12" s="117">
        <v>396000000</v>
      </c>
      <c r="N12" s="64"/>
      <c r="O12" s="94">
        <v>345840000</v>
      </c>
      <c r="P12" s="128">
        <v>50160000</v>
      </c>
    </row>
    <row r="13" spans="1:16" ht="23.25" customHeight="1" x14ac:dyDescent="0.2">
      <c r="A13" s="108"/>
      <c r="B13" s="107"/>
      <c r="C13" s="11" t="s">
        <v>27</v>
      </c>
      <c r="D13" s="100"/>
      <c r="E13" s="100"/>
      <c r="F13" s="101"/>
      <c r="G13" s="100"/>
      <c r="H13" s="100"/>
      <c r="I13" s="100"/>
      <c r="J13" s="100"/>
      <c r="K13" s="11" t="s">
        <v>27</v>
      </c>
      <c r="L13" s="107"/>
      <c r="M13" s="117"/>
      <c r="N13" s="64"/>
      <c r="O13" s="94"/>
      <c r="P13" s="128"/>
    </row>
    <row r="14" spans="1:16" ht="23.25" customHeight="1" x14ac:dyDescent="0.2">
      <c r="A14" s="108"/>
      <c r="B14" s="107"/>
      <c r="C14" s="11" t="s">
        <v>12</v>
      </c>
      <c r="D14" s="100"/>
      <c r="E14" s="100"/>
      <c r="F14" s="101"/>
      <c r="G14" s="100"/>
      <c r="H14" s="100"/>
      <c r="I14" s="100"/>
      <c r="J14" s="100"/>
      <c r="K14" s="11" t="s">
        <v>12</v>
      </c>
      <c r="L14" s="107"/>
      <c r="M14" s="117"/>
      <c r="N14" s="64"/>
      <c r="O14" s="94"/>
      <c r="P14" s="128"/>
    </row>
    <row r="15" spans="1:16" ht="23.25" customHeight="1" x14ac:dyDescent="0.2">
      <c r="A15" s="111">
        <v>5</v>
      </c>
      <c r="B15" s="116" t="s">
        <v>21</v>
      </c>
      <c r="C15" s="5" t="s">
        <v>12</v>
      </c>
      <c r="D15" s="110">
        <v>43832</v>
      </c>
      <c r="E15" s="110">
        <v>43836</v>
      </c>
      <c r="F15" s="109">
        <v>0.33333333333333331</v>
      </c>
      <c r="G15" s="110">
        <v>43837</v>
      </c>
      <c r="H15" s="110">
        <v>43838</v>
      </c>
      <c r="I15" s="110">
        <v>43838</v>
      </c>
      <c r="J15" s="110">
        <v>44012</v>
      </c>
      <c r="K15" s="5" t="s">
        <v>12</v>
      </c>
      <c r="L15" s="112" t="s">
        <v>12</v>
      </c>
      <c r="M15" s="93">
        <v>300000000</v>
      </c>
      <c r="N15" s="23"/>
      <c r="O15" s="125">
        <v>300000000</v>
      </c>
      <c r="P15" s="129"/>
    </row>
    <row r="16" spans="1:16" ht="23.25" customHeight="1" x14ac:dyDescent="0.2">
      <c r="A16" s="111"/>
      <c r="B16" s="116"/>
      <c r="C16" s="5" t="s">
        <v>25</v>
      </c>
      <c r="D16" s="110"/>
      <c r="E16" s="110"/>
      <c r="F16" s="109"/>
      <c r="G16" s="110"/>
      <c r="H16" s="110"/>
      <c r="I16" s="110"/>
      <c r="J16" s="110"/>
      <c r="K16" s="5" t="s">
        <v>25</v>
      </c>
      <c r="L16" s="112"/>
      <c r="M16" s="93"/>
      <c r="N16" s="23"/>
      <c r="O16" s="125"/>
      <c r="P16" s="129"/>
    </row>
    <row r="17" spans="1:16" ht="23.25" customHeight="1" x14ac:dyDescent="0.2">
      <c r="A17" s="111"/>
      <c r="B17" s="116"/>
      <c r="C17" s="5" t="s">
        <v>28</v>
      </c>
      <c r="D17" s="110"/>
      <c r="E17" s="110"/>
      <c r="F17" s="109"/>
      <c r="G17" s="110"/>
      <c r="H17" s="110"/>
      <c r="I17" s="110"/>
      <c r="J17" s="110"/>
      <c r="K17" s="5" t="s">
        <v>28</v>
      </c>
      <c r="L17" s="112"/>
      <c r="M17" s="93"/>
      <c r="N17" s="23"/>
      <c r="O17" s="125"/>
      <c r="P17" s="129"/>
    </row>
    <row r="18" spans="1:16" ht="23.25" customHeight="1" x14ac:dyDescent="0.2">
      <c r="A18" s="108">
        <v>6</v>
      </c>
      <c r="B18" s="107" t="s">
        <v>9</v>
      </c>
      <c r="C18" s="11" t="s">
        <v>38</v>
      </c>
      <c r="D18" s="100">
        <v>43833</v>
      </c>
      <c r="E18" s="100">
        <v>43836</v>
      </c>
      <c r="F18" s="101">
        <v>0.41666666666666669</v>
      </c>
      <c r="G18" s="100">
        <v>43837</v>
      </c>
      <c r="H18" s="100">
        <v>43838</v>
      </c>
      <c r="I18" s="100">
        <v>43838</v>
      </c>
      <c r="J18" s="100">
        <v>44012</v>
      </c>
      <c r="K18" s="11" t="s">
        <v>38</v>
      </c>
      <c r="L18" s="107" t="s">
        <v>38</v>
      </c>
      <c r="M18" s="117">
        <v>197775000</v>
      </c>
      <c r="N18" s="64"/>
      <c r="O18" s="94">
        <v>194600000</v>
      </c>
      <c r="P18" s="128">
        <v>3175000</v>
      </c>
    </row>
    <row r="19" spans="1:16" ht="23.25" customHeight="1" x14ac:dyDescent="0.2">
      <c r="A19" s="108"/>
      <c r="B19" s="107"/>
      <c r="C19" s="11" t="s">
        <v>25</v>
      </c>
      <c r="D19" s="100"/>
      <c r="E19" s="100"/>
      <c r="F19" s="101"/>
      <c r="G19" s="100"/>
      <c r="H19" s="100"/>
      <c r="I19" s="100"/>
      <c r="J19" s="100"/>
      <c r="K19" s="11" t="s">
        <v>25</v>
      </c>
      <c r="L19" s="107"/>
      <c r="M19" s="117"/>
      <c r="N19" s="64"/>
      <c r="O19" s="94"/>
      <c r="P19" s="128"/>
    </row>
    <row r="20" spans="1:16" ht="23.25" customHeight="1" x14ac:dyDescent="0.2">
      <c r="A20" s="108"/>
      <c r="B20" s="107"/>
      <c r="C20" s="11" t="s">
        <v>28</v>
      </c>
      <c r="D20" s="100"/>
      <c r="E20" s="100"/>
      <c r="F20" s="101"/>
      <c r="G20" s="100"/>
      <c r="H20" s="100"/>
      <c r="I20" s="100"/>
      <c r="J20" s="100"/>
      <c r="K20" s="11" t="s">
        <v>28</v>
      </c>
      <c r="L20" s="107"/>
      <c r="M20" s="117"/>
      <c r="N20" s="64"/>
      <c r="O20" s="94"/>
      <c r="P20" s="128"/>
    </row>
    <row r="21" spans="1:16" ht="23.25" customHeight="1" x14ac:dyDescent="0.2">
      <c r="A21" s="111">
        <v>7</v>
      </c>
      <c r="B21" s="112" t="s">
        <v>14</v>
      </c>
      <c r="C21" s="5" t="s">
        <v>38</v>
      </c>
      <c r="D21" s="110">
        <v>43833</v>
      </c>
      <c r="E21" s="110">
        <v>43836</v>
      </c>
      <c r="F21" s="109">
        <v>0.48958333333333331</v>
      </c>
      <c r="G21" s="110">
        <v>43837</v>
      </c>
      <c r="H21" s="110">
        <v>43838</v>
      </c>
      <c r="I21" s="110">
        <v>43838</v>
      </c>
      <c r="J21" s="110">
        <v>44012</v>
      </c>
      <c r="K21" s="5" t="s">
        <v>38</v>
      </c>
      <c r="L21" s="120" t="s">
        <v>25</v>
      </c>
      <c r="M21" s="93">
        <v>299946000</v>
      </c>
      <c r="N21" s="23"/>
      <c r="O21" s="125">
        <v>299946000</v>
      </c>
      <c r="P21" s="127"/>
    </row>
    <row r="22" spans="1:16" ht="23.25" customHeight="1" x14ac:dyDescent="0.2">
      <c r="A22" s="111"/>
      <c r="B22" s="112"/>
      <c r="C22" s="5" t="s">
        <v>25</v>
      </c>
      <c r="D22" s="110"/>
      <c r="E22" s="110"/>
      <c r="F22" s="109"/>
      <c r="G22" s="110"/>
      <c r="H22" s="110"/>
      <c r="I22" s="110"/>
      <c r="J22" s="110"/>
      <c r="K22" s="5" t="s">
        <v>25</v>
      </c>
      <c r="L22" s="120"/>
      <c r="M22" s="93"/>
      <c r="N22" s="23"/>
      <c r="O22" s="125"/>
      <c r="P22" s="127"/>
    </row>
    <row r="23" spans="1:16" ht="23.25" customHeight="1" x14ac:dyDescent="0.2">
      <c r="A23" s="111"/>
      <c r="B23" s="112"/>
      <c r="C23" s="5" t="s">
        <v>4</v>
      </c>
      <c r="D23" s="110"/>
      <c r="E23" s="110"/>
      <c r="F23" s="109"/>
      <c r="G23" s="110"/>
      <c r="H23" s="110"/>
      <c r="I23" s="110"/>
      <c r="J23" s="110"/>
      <c r="K23" s="5" t="s">
        <v>4</v>
      </c>
      <c r="L23" s="120"/>
      <c r="M23" s="93"/>
      <c r="N23" s="23"/>
      <c r="O23" s="125"/>
      <c r="P23" s="127"/>
    </row>
    <row r="24" spans="1:16" ht="23" customHeight="1" x14ac:dyDescent="0.2">
      <c r="A24" s="108">
        <v>8</v>
      </c>
      <c r="B24" s="107" t="s">
        <v>15</v>
      </c>
      <c r="C24" s="11" t="s">
        <v>39</v>
      </c>
      <c r="D24" s="100">
        <v>43857</v>
      </c>
      <c r="E24" s="100">
        <v>43859</v>
      </c>
      <c r="F24" s="101">
        <v>0.375</v>
      </c>
      <c r="G24" s="100">
        <v>43860</v>
      </c>
      <c r="H24" s="100">
        <v>43861</v>
      </c>
      <c r="I24" s="100">
        <v>43861</v>
      </c>
      <c r="J24" s="100">
        <v>43890</v>
      </c>
      <c r="K24" s="11" t="s">
        <v>39</v>
      </c>
      <c r="L24" s="119" t="s">
        <v>39</v>
      </c>
      <c r="M24" s="117">
        <v>99990000</v>
      </c>
      <c r="N24" s="64"/>
      <c r="O24" s="94">
        <v>99990000</v>
      </c>
      <c r="P24" s="128"/>
    </row>
    <row r="25" spans="1:16" ht="23" customHeight="1" x14ac:dyDescent="0.2">
      <c r="A25" s="108"/>
      <c r="B25" s="107"/>
      <c r="C25" s="11" t="s">
        <v>42</v>
      </c>
      <c r="D25" s="100"/>
      <c r="E25" s="100"/>
      <c r="F25" s="101"/>
      <c r="G25" s="100"/>
      <c r="H25" s="100"/>
      <c r="I25" s="100"/>
      <c r="J25" s="100"/>
      <c r="K25" s="11" t="s">
        <v>42</v>
      </c>
      <c r="L25" s="119"/>
      <c r="M25" s="117"/>
      <c r="N25" s="64"/>
      <c r="O25" s="94"/>
      <c r="P25" s="128"/>
    </row>
    <row r="26" spans="1:16" ht="23" customHeight="1" x14ac:dyDescent="0.2">
      <c r="A26" s="108"/>
      <c r="B26" s="107"/>
      <c r="C26" s="11" t="s">
        <v>34</v>
      </c>
      <c r="D26" s="100"/>
      <c r="E26" s="100"/>
      <c r="F26" s="101"/>
      <c r="G26" s="100"/>
      <c r="H26" s="100"/>
      <c r="I26" s="100"/>
      <c r="J26" s="100"/>
      <c r="K26" s="11" t="s">
        <v>34</v>
      </c>
      <c r="L26" s="119"/>
      <c r="M26" s="117"/>
      <c r="N26" s="64"/>
      <c r="O26" s="94"/>
      <c r="P26" s="128"/>
    </row>
    <row r="27" spans="1:16" ht="23.25" customHeight="1" x14ac:dyDescent="0.2">
      <c r="A27" s="111">
        <v>9</v>
      </c>
      <c r="B27" s="116" t="s">
        <v>16</v>
      </c>
      <c r="C27" s="5" t="s">
        <v>29</v>
      </c>
      <c r="D27" s="110">
        <v>43901</v>
      </c>
      <c r="E27" s="110">
        <v>43902</v>
      </c>
      <c r="F27" s="109">
        <v>0.375</v>
      </c>
      <c r="G27" s="110">
        <v>43902</v>
      </c>
      <c r="H27" s="110">
        <v>43903</v>
      </c>
      <c r="I27" s="110">
        <v>43903</v>
      </c>
      <c r="J27" s="110">
        <v>44012</v>
      </c>
      <c r="K27" s="5" t="s">
        <v>29</v>
      </c>
      <c r="L27" s="112" t="s">
        <v>29</v>
      </c>
      <c r="M27" s="93">
        <v>997117370</v>
      </c>
      <c r="N27" s="23"/>
      <c r="O27" s="125">
        <v>795643000</v>
      </c>
      <c r="P27" s="127">
        <v>201474370</v>
      </c>
    </row>
    <row r="28" spans="1:16" ht="23.25" customHeight="1" x14ac:dyDescent="0.2">
      <c r="A28" s="111"/>
      <c r="B28" s="116"/>
      <c r="C28" s="5" t="s">
        <v>30</v>
      </c>
      <c r="D28" s="110"/>
      <c r="E28" s="110"/>
      <c r="F28" s="109"/>
      <c r="G28" s="110"/>
      <c r="H28" s="110"/>
      <c r="I28" s="110"/>
      <c r="J28" s="110"/>
      <c r="K28" s="5" t="s">
        <v>30</v>
      </c>
      <c r="L28" s="112"/>
      <c r="M28" s="93"/>
      <c r="N28" s="23"/>
      <c r="O28" s="125"/>
      <c r="P28" s="127"/>
    </row>
    <row r="29" spans="1:16" ht="23.25" customHeight="1" x14ac:dyDescent="0.2">
      <c r="A29" s="111"/>
      <c r="B29" s="116"/>
      <c r="C29" s="5" t="s">
        <v>31</v>
      </c>
      <c r="D29" s="110"/>
      <c r="E29" s="110"/>
      <c r="F29" s="109"/>
      <c r="G29" s="110"/>
      <c r="H29" s="110"/>
      <c r="I29" s="110"/>
      <c r="J29" s="110"/>
      <c r="K29" s="5" t="s">
        <v>31</v>
      </c>
      <c r="L29" s="112"/>
      <c r="M29" s="93"/>
      <c r="N29" s="23"/>
      <c r="O29" s="125"/>
      <c r="P29" s="127"/>
    </row>
    <row r="30" spans="1:16" ht="23.25" customHeight="1" x14ac:dyDescent="0.2">
      <c r="A30" s="108">
        <v>10</v>
      </c>
      <c r="B30" s="107" t="s">
        <v>17</v>
      </c>
      <c r="C30" s="11" t="s">
        <v>40</v>
      </c>
      <c r="D30" s="100">
        <v>43901</v>
      </c>
      <c r="E30" s="100">
        <v>43903</v>
      </c>
      <c r="F30" s="101">
        <v>0.34375</v>
      </c>
      <c r="G30" s="100">
        <v>43903</v>
      </c>
      <c r="H30" s="100">
        <v>43906</v>
      </c>
      <c r="I30" s="100">
        <v>43906</v>
      </c>
      <c r="J30" s="100">
        <v>44012</v>
      </c>
      <c r="K30" s="11" t="s">
        <v>40</v>
      </c>
      <c r="L30" s="60" t="s">
        <v>40</v>
      </c>
      <c r="M30" s="64">
        <v>599582000</v>
      </c>
      <c r="N30" s="64"/>
      <c r="O30" s="94">
        <v>1199164000</v>
      </c>
      <c r="P30" s="128" t="s">
        <v>62</v>
      </c>
    </row>
    <row r="31" spans="1:16" ht="23.25" customHeight="1" x14ac:dyDescent="0.2">
      <c r="A31" s="108"/>
      <c r="B31" s="107"/>
      <c r="C31" s="11" t="s">
        <v>41</v>
      </c>
      <c r="D31" s="100"/>
      <c r="E31" s="100"/>
      <c r="F31" s="101"/>
      <c r="G31" s="100"/>
      <c r="H31" s="100"/>
      <c r="I31" s="100"/>
      <c r="J31" s="100"/>
      <c r="K31" s="11" t="s">
        <v>41</v>
      </c>
      <c r="L31" s="60" t="s">
        <v>41</v>
      </c>
      <c r="M31" s="64">
        <v>359819000</v>
      </c>
      <c r="N31" s="64"/>
      <c r="O31" s="94"/>
      <c r="P31" s="128"/>
    </row>
    <row r="32" spans="1:16" ht="23.25" customHeight="1" x14ac:dyDescent="0.2">
      <c r="A32" s="108"/>
      <c r="B32" s="107"/>
      <c r="C32" s="11" t="s">
        <v>8</v>
      </c>
      <c r="D32" s="100"/>
      <c r="E32" s="100"/>
      <c r="F32" s="101"/>
      <c r="G32" s="100"/>
      <c r="H32" s="100"/>
      <c r="I32" s="100"/>
      <c r="J32" s="100"/>
      <c r="K32" s="11" t="s">
        <v>8</v>
      </c>
      <c r="L32" s="60" t="s">
        <v>8</v>
      </c>
      <c r="M32" s="64">
        <v>239763000</v>
      </c>
      <c r="N32" s="64"/>
      <c r="O32" s="94"/>
      <c r="P32" s="128"/>
    </row>
    <row r="33" spans="1:16" ht="23.25" customHeight="1" x14ac:dyDescent="0.2">
      <c r="A33" s="111">
        <v>12</v>
      </c>
      <c r="B33" s="112" t="s">
        <v>18</v>
      </c>
      <c r="C33" s="5" t="s">
        <v>32</v>
      </c>
      <c r="D33" s="110">
        <v>43902</v>
      </c>
      <c r="E33" s="110">
        <v>43904</v>
      </c>
      <c r="F33" s="109">
        <v>0.34375</v>
      </c>
      <c r="G33" s="110">
        <v>43906</v>
      </c>
      <c r="H33" s="110">
        <v>43906</v>
      </c>
      <c r="I33" s="110">
        <v>43906</v>
      </c>
      <c r="J33" s="110">
        <v>44012</v>
      </c>
      <c r="K33" s="5" t="s">
        <v>32</v>
      </c>
      <c r="L33" s="5" t="s">
        <v>32</v>
      </c>
      <c r="M33" s="62">
        <v>499860000</v>
      </c>
      <c r="N33" s="23"/>
      <c r="O33" s="125">
        <v>921164000</v>
      </c>
      <c r="P33" s="130">
        <v>78556000</v>
      </c>
    </row>
    <row r="34" spans="1:16" ht="23.25" customHeight="1" x14ac:dyDescent="0.2">
      <c r="A34" s="111"/>
      <c r="B34" s="112"/>
      <c r="C34" s="5" t="s">
        <v>25</v>
      </c>
      <c r="D34" s="110"/>
      <c r="E34" s="110"/>
      <c r="F34" s="109"/>
      <c r="G34" s="110"/>
      <c r="H34" s="110"/>
      <c r="I34" s="110"/>
      <c r="J34" s="110"/>
      <c r="K34" s="5" t="s">
        <v>25</v>
      </c>
      <c r="L34" s="5" t="s">
        <v>25</v>
      </c>
      <c r="M34" s="62">
        <v>299916000</v>
      </c>
      <c r="N34" s="23"/>
      <c r="O34" s="125"/>
      <c r="P34" s="130"/>
    </row>
    <row r="35" spans="1:16" ht="23.25" customHeight="1" x14ac:dyDescent="0.2">
      <c r="A35" s="111"/>
      <c r="B35" s="112"/>
      <c r="C35" s="5" t="s">
        <v>33</v>
      </c>
      <c r="D35" s="110"/>
      <c r="E35" s="110"/>
      <c r="F35" s="109"/>
      <c r="G35" s="110"/>
      <c r="H35" s="110"/>
      <c r="I35" s="110"/>
      <c r="J35" s="110"/>
      <c r="K35" s="5" t="s">
        <v>33</v>
      </c>
      <c r="L35" s="5" t="s">
        <v>33</v>
      </c>
      <c r="M35" s="62">
        <v>199944000</v>
      </c>
      <c r="N35" s="23"/>
      <c r="O35" s="125"/>
      <c r="P35" s="130"/>
    </row>
    <row r="36" spans="1:16" ht="23.25" customHeight="1" x14ac:dyDescent="0.2">
      <c r="A36" s="108">
        <v>13</v>
      </c>
      <c r="B36" s="107" t="s">
        <v>46</v>
      </c>
      <c r="C36" s="11" t="s">
        <v>4</v>
      </c>
      <c r="D36" s="100">
        <v>43969</v>
      </c>
      <c r="E36" s="100">
        <v>43976</v>
      </c>
      <c r="F36" s="101">
        <v>0.34375</v>
      </c>
      <c r="G36" s="100">
        <v>43978</v>
      </c>
      <c r="H36" s="100">
        <v>43979</v>
      </c>
      <c r="I36" s="100">
        <v>43983</v>
      </c>
      <c r="J36" s="100">
        <v>44196</v>
      </c>
      <c r="K36" s="11" t="s">
        <v>4</v>
      </c>
      <c r="L36" s="107" t="s">
        <v>4</v>
      </c>
      <c r="M36" s="117">
        <v>750000000</v>
      </c>
      <c r="N36" s="64"/>
      <c r="O36" s="94">
        <v>616000000</v>
      </c>
      <c r="P36" s="128">
        <v>134000000</v>
      </c>
    </row>
    <row r="37" spans="1:16" ht="23.25" customHeight="1" x14ac:dyDescent="0.2">
      <c r="A37" s="108"/>
      <c r="B37" s="107"/>
      <c r="C37" s="11" t="s">
        <v>39</v>
      </c>
      <c r="D37" s="100"/>
      <c r="E37" s="100"/>
      <c r="F37" s="101"/>
      <c r="G37" s="100"/>
      <c r="H37" s="100"/>
      <c r="I37" s="100"/>
      <c r="J37" s="100"/>
      <c r="K37" s="11" t="s">
        <v>39</v>
      </c>
      <c r="L37" s="107"/>
      <c r="M37" s="117"/>
      <c r="N37" s="64"/>
      <c r="O37" s="94"/>
      <c r="P37" s="128"/>
    </row>
    <row r="38" spans="1:16" ht="23.25" customHeight="1" x14ac:dyDescent="0.2">
      <c r="A38" s="108"/>
      <c r="B38" s="107"/>
      <c r="C38" s="11" t="s">
        <v>42</v>
      </c>
      <c r="D38" s="100"/>
      <c r="E38" s="100"/>
      <c r="F38" s="101"/>
      <c r="G38" s="100"/>
      <c r="H38" s="100"/>
      <c r="I38" s="100"/>
      <c r="J38" s="100"/>
      <c r="K38" s="11" t="s">
        <v>42</v>
      </c>
      <c r="L38" s="107"/>
      <c r="M38" s="117"/>
      <c r="N38" s="64"/>
      <c r="O38" s="94"/>
      <c r="P38" s="128"/>
    </row>
    <row r="39" spans="1:16" ht="23.25" customHeight="1" x14ac:dyDescent="0.2">
      <c r="A39" s="108"/>
      <c r="B39" s="107"/>
      <c r="C39" s="11" t="s">
        <v>22</v>
      </c>
      <c r="D39" s="100"/>
      <c r="E39" s="100"/>
      <c r="F39" s="101"/>
      <c r="G39" s="100"/>
      <c r="H39" s="100"/>
      <c r="I39" s="100"/>
      <c r="J39" s="100"/>
      <c r="K39" s="11" t="s">
        <v>22</v>
      </c>
      <c r="L39" s="107"/>
      <c r="M39" s="117"/>
      <c r="N39" s="64"/>
      <c r="O39" s="94"/>
      <c r="P39" s="128"/>
    </row>
    <row r="40" spans="1:16" ht="23.25" customHeight="1" x14ac:dyDescent="0.2">
      <c r="A40" s="111">
        <v>14</v>
      </c>
      <c r="B40" s="112" t="s">
        <v>45</v>
      </c>
      <c r="C40" s="5" t="s">
        <v>39</v>
      </c>
      <c r="D40" s="110">
        <v>43971</v>
      </c>
      <c r="E40" s="110">
        <v>43977</v>
      </c>
      <c r="F40" s="109">
        <v>0.34375</v>
      </c>
      <c r="G40" s="110">
        <v>43979</v>
      </c>
      <c r="H40" s="110">
        <v>43980</v>
      </c>
      <c r="I40" s="110">
        <v>43983</v>
      </c>
      <c r="J40" s="110">
        <v>44196</v>
      </c>
      <c r="K40" s="5" t="s">
        <v>39</v>
      </c>
      <c r="L40" s="5" t="s">
        <v>39</v>
      </c>
      <c r="M40" s="77">
        <v>1140000000</v>
      </c>
      <c r="N40" s="95">
        <v>46000000</v>
      </c>
      <c r="O40" s="125">
        <v>1553750000</v>
      </c>
      <c r="P40" s="127">
        <v>102250000</v>
      </c>
    </row>
    <row r="41" spans="1:16" ht="23.25" customHeight="1" x14ac:dyDescent="0.2">
      <c r="A41" s="111"/>
      <c r="B41" s="112"/>
      <c r="C41" s="5" t="s">
        <v>26</v>
      </c>
      <c r="D41" s="110"/>
      <c r="E41" s="110"/>
      <c r="F41" s="109"/>
      <c r="G41" s="110"/>
      <c r="H41" s="110"/>
      <c r="I41" s="110"/>
      <c r="J41" s="110"/>
      <c r="K41" s="5" t="s">
        <v>26</v>
      </c>
      <c r="L41" s="5" t="s">
        <v>26</v>
      </c>
      <c r="M41" s="14">
        <v>230000000</v>
      </c>
      <c r="N41" s="95"/>
      <c r="O41" s="125"/>
      <c r="P41" s="127"/>
    </row>
    <row r="42" spans="1:16" ht="23.25" customHeight="1" x14ac:dyDescent="0.2">
      <c r="A42" s="111"/>
      <c r="B42" s="112"/>
      <c r="C42" s="5" t="s">
        <v>42</v>
      </c>
      <c r="D42" s="110"/>
      <c r="E42" s="110"/>
      <c r="F42" s="109"/>
      <c r="G42" s="110"/>
      <c r="H42" s="110"/>
      <c r="I42" s="110"/>
      <c r="J42" s="110"/>
      <c r="K42" s="5" t="s">
        <v>42</v>
      </c>
      <c r="L42" s="5" t="s">
        <v>42</v>
      </c>
      <c r="M42" s="14">
        <v>240000000</v>
      </c>
      <c r="N42" s="95"/>
      <c r="O42" s="125"/>
      <c r="P42" s="127"/>
    </row>
    <row r="43" spans="1:16" ht="23.25" customHeight="1" x14ac:dyDescent="0.2">
      <c r="A43" s="111"/>
      <c r="B43" s="112"/>
      <c r="C43" s="5" t="s">
        <v>4</v>
      </c>
      <c r="D43" s="110"/>
      <c r="E43" s="110"/>
      <c r="F43" s="109"/>
      <c r="G43" s="110"/>
      <c r="H43" s="110"/>
      <c r="I43" s="110"/>
      <c r="J43" s="110"/>
      <c r="K43" s="5" t="s">
        <v>4</v>
      </c>
      <c r="L43" s="63"/>
      <c r="M43" s="14"/>
      <c r="N43" s="23"/>
      <c r="O43" s="125"/>
      <c r="P43" s="127"/>
    </row>
    <row r="44" spans="1:16" ht="23.25" customHeight="1" x14ac:dyDescent="0.2">
      <c r="A44" s="108">
        <v>15</v>
      </c>
      <c r="B44" s="107" t="s">
        <v>44</v>
      </c>
      <c r="C44" s="11" t="s">
        <v>35</v>
      </c>
      <c r="D44" s="100">
        <v>43985</v>
      </c>
      <c r="E44" s="100">
        <v>43990</v>
      </c>
      <c r="F44" s="101">
        <v>0.34375</v>
      </c>
      <c r="G44" s="100">
        <v>43994</v>
      </c>
      <c r="H44" s="100">
        <v>43997</v>
      </c>
      <c r="I44" s="100">
        <v>43997</v>
      </c>
      <c r="J44" s="100">
        <v>44027</v>
      </c>
      <c r="K44" s="11" t="s">
        <v>35</v>
      </c>
      <c r="L44" s="11" t="s">
        <v>35</v>
      </c>
      <c r="M44" s="37">
        <v>349980000</v>
      </c>
      <c r="N44" s="64"/>
      <c r="O44" s="94">
        <v>699580000</v>
      </c>
      <c r="P44" s="128" t="s">
        <v>62</v>
      </c>
    </row>
    <row r="45" spans="1:16" ht="23.25" customHeight="1" x14ac:dyDescent="0.2">
      <c r="A45" s="108"/>
      <c r="B45" s="107"/>
      <c r="C45" s="11" t="s">
        <v>36</v>
      </c>
      <c r="D45" s="100"/>
      <c r="E45" s="100"/>
      <c r="F45" s="101"/>
      <c r="G45" s="100"/>
      <c r="H45" s="100"/>
      <c r="I45" s="100"/>
      <c r="J45" s="100"/>
      <c r="K45" s="11" t="s">
        <v>36</v>
      </c>
      <c r="L45" s="11" t="s">
        <v>36</v>
      </c>
      <c r="M45" s="25">
        <v>209760000</v>
      </c>
      <c r="N45" s="64"/>
      <c r="O45" s="94"/>
      <c r="P45" s="128"/>
    </row>
    <row r="46" spans="1:16" ht="23.25" customHeight="1" x14ac:dyDescent="0.2">
      <c r="A46" s="108"/>
      <c r="B46" s="107"/>
      <c r="C46" s="11" t="s">
        <v>23</v>
      </c>
      <c r="D46" s="100"/>
      <c r="E46" s="100"/>
      <c r="F46" s="101"/>
      <c r="G46" s="100"/>
      <c r="H46" s="100"/>
      <c r="I46" s="100"/>
      <c r="J46" s="100"/>
      <c r="K46" s="11" t="s">
        <v>23</v>
      </c>
      <c r="L46" s="11" t="s">
        <v>23</v>
      </c>
      <c r="M46" s="25">
        <v>139840000</v>
      </c>
      <c r="N46" s="64"/>
      <c r="O46" s="94"/>
      <c r="P46" s="128"/>
    </row>
    <row r="47" spans="1:16" ht="23.25" customHeight="1" x14ac:dyDescent="0.2">
      <c r="A47" s="108"/>
      <c r="B47" s="107"/>
      <c r="C47" s="11" t="s">
        <v>37</v>
      </c>
      <c r="D47" s="100"/>
      <c r="E47" s="100"/>
      <c r="F47" s="101"/>
      <c r="G47" s="100"/>
      <c r="H47" s="100"/>
      <c r="I47" s="100"/>
      <c r="J47" s="100"/>
      <c r="K47" s="11" t="s">
        <v>37</v>
      </c>
      <c r="L47" s="11"/>
      <c r="M47" s="64"/>
      <c r="N47" s="64"/>
      <c r="O47" s="94"/>
      <c r="P47" s="128"/>
    </row>
    <row r="48" spans="1:16" ht="23.25" customHeight="1" x14ac:dyDescent="0.2">
      <c r="A48" s="111">
        <v>16</v>
      </c>
      <c r="B48" s="112" t="s">
        <v>43</v>
      </c>
      <c r="C48" s="5" t="s">
        <v>32</v>
      </c>
      <c r="D48" s="110">
        <v>44036</v>
      </c>
      <c r="E48" s="110">
        <v>44039</v>
      </c>
      <c r="F48" s="109">
        <v>0.34375</v>
      </c>
      <c r="G48" s="110">
        <v>44040</v>
      </c>
      <c r="H48" s="110">
        <v>44041</v>
      </c>
      <c r="I48" s="110">
        <v>44041</v>
      </c>
      <c r="J48" s="110">
        <v>44135</v>
      </c>
      <c r="K48" s="5" t="s">
        <v>32</v>
      </c>
      <c r="L48" s="5" t="s">
        <v>32</v>
      </c>
      <c r="M48" s="62">
        <v>349999875</v>
      </c>
      <c r="N48" s="23"/>
      <c r="O48" s="125">
        <v>686260500</v>
      </c>
      <c r="P48" s="127">
        <v>13739250</v>
      </c>
    </row>
    <row r="49" spans="1:16" ht="23.25" customHeight="1" x14ac:dyDescent="0.2">
      <c r="A49" s="111"/>
      <c r="B49" s="112"/>
      <c r="C49" s="5" t="s">
        <v>25</v>
      </c>
      <c r="D49" s="110"/>
      <c r="E49" s="110"/>
      <c r="F49" s="109"/>
      <c r="G49" s="110"/>
      <c r="H49" s="110"/>
      <c r="I49" s="110"/>
      <c r="J49" s="110"/>
      <c r="K49" s="5" t="s">
        <v>25</v>
      </c>
      <c r="L49" s="5" t="s">
        <v>25</v>
      </c>
      <c r="M49" s="62">
        <v>209999925</v>
      </c>
      <c r="N49" s="23"/>
      <c r="O49" s="125"/>
      <c r="P49" s="127"/>
    </row>
    <row r="50" spans="1:16" ht="23.25" customHeight="1" x14ac:dyDescent="0.2">
      <c r="A50" s="111"/>
      <c r="B50" s="112"/>
      <c r="C50" s="5" t="s">
        <v>33</v>
      </c>
      <c r="D50" s="110"/>
      <c r="E50" s="110"/>
      <c r="F50" s="109"/>
      <c r="G50" s="110"/>
      <c r="H50" s="110"/>
      <c r="I50" s="110"/>
      <c r="J50" s="110"/>
      <c r="K50" s="5" t="s">
        <v>33</v>
      </c>
      <c r="L50" s="5" t="s">
        <v>33</v>
      </c>
      <c r="M50" s="62">
        <v>139999950</v>
      </c>
      <c r="N50" s="23"/>
      <c r="O50" s="125"/>
      <c r="P50" s="127"/>
    </row>
    <row r="51" spans="1:16" ht="23.25" customHeight="1" x14ac:dyDescent="0.2">
      <c r="A51" s="108">
        <v>17</v>
      </c>
      <c r="B51" s="107" t="s">
        <v>47</v>
      </c>
      <c r="C51" s="11" t="s">
        <v>35</v>
      </c>
      <c r="D51" s="100">
        <v>44036</v>
      </c>
      <c r="E51" s="100">
        <v>44039</v>
      </c>
      <c r="F51" s="101">
        <v>0.39583333333333331</v>
      </c>
      <c r="G51" s="100">
        <v>44040</v>
      </c>
      <c r="H51" s="100">
        <v>44041</v>
      </c>
      <c r="I51" s="100">
        <v>44041</v>
      </c>
      <c r="J51" s="100">
        <v>44128</v>
      </c>
      <c r="K51" s="11" t="s">
        <v>35</v>
      </c>
      <c r="L51" s="11" t="s">
        <v>35</v>
      </c>
      <c r="M51" s="67">
        <v>400015000</v>
      </c>
      <c r="N51" s="64"/>
      <c r="O51" s="94">
        <v>799645000</v>
      </c>
      <c r="P51" s="128" t="s">
        <v>62</v>
      </c>
    </row>
    <row r="52" spans="1:16" ht="23.25" customHeight="1" x14ac:dyDescent="0.2">
      <c r="A52" s="108"/>
      <c r="B52" s="107"/>
      <c r="C52" s="11" t="s">
        <v>36</v>
      </c>
      <c r="D52" s="100"/>
      <c r="E52" s="100"/>
      <c r="F52" s="101"/>
      <c r="G52" s="100"/>
      <c r="H52" s="100"/>
      <c r="I52" s="100"/>
      <c r="J52" s="100"/>
      <c r="K52" s="11" t="s">
        <v>36</v>
      </c>
      <c r="L52" s="11" t="s">
        <v>36</v>
      </c>
      <c r="M52" s="64">
        <v>239855000</v>
      </c>
      <c r="N52" s="64"/>
      <c r="O52" s="94"/>
      <c r="P52" s="128"/>
    </row>
    <row r="53" spans="1:16" ht="23.25" customHeight="1" x14ac:dyDescent="0.2">
      <c r="A53" s="108"/>
      <c r="B53" s="107"/>
      <c r="C53" s="11" t="s">
        <v>23</v>
      </c>
      <c r="D53" s="100"/>
      <c r="E53" s="100"/>
      <c r="F53" s="101"/>
      <c r="G53" s="100"/>
      <c r="H53" s="100"/>
      <c r="I53" s="100"/>
      <c r="J53" s="100"/>
      <c r="K53" s="11" t="s">
        <v>23</v>
      </c>
      <c r="L53" s="11" t="s">
        <v>23</v>
      </c>
      <c r="M53" s="64">
        <v>159775000</v>
      </c>
      <c r="N53" s="64"/>
      <c r="O53" s="94"/>
      <c r="P53" s="128"/>
    </row>
    <row r="54" spans="1:16" ht="23.25" customHeight="1" x14ac:dyDescent="0.2">
      <c r="A54" s="108"/>
      <c r="B54" s="107"/>
      <c r="C54" s="11" t="s">
        <v>37</v>
      </c>
      <c r="D54" s="100"/>
      <c r="E54" s="100"/>
      <c r="F54" s="101"/>
      <c r="G54" s="100"/>
      <c r="H54" s="100"/>
      <c r="I54" s="100"/>
      <c r="J54" s="100"/>
      <c r="K54" s="11" t="s">
        <v>37</v>
      </c>
      <c r="L54" s="11"/>
      <c r="M54" s="64"/>
      <c r="N54" s="64"/>
      <c r="O54" s="94"/>
      <c r="P54" s="128"/>
    </row>
    <row r="55" spans="1:16" ht="23.25" customHeight="1" x14ac:dyDescent="0.2">
      <c r="A55" s="111">
        <v>18</v>
      </c>
      <c r="B55" s="112" t="s">
        <v>48</v>
      </c>
      <c r="C55" s="5" t="s">
        <v>25</v>
      </c>
      <c r="D55" s="110">
        <v>44046</v>
      </c>
      <c r="E55" s="110">
        <v>44048</v>
      </c>
      <c r="F55" s="109">
        <v>0.34375</v>
      </c>
      <c r="G55" s="110">
        <v>44050</v>
      </c>
      <c r="H55" s="110">
        <v>44053</v>
      </c>
      <c r="I55" s="110">
        <v>44055</v>
      </c>
      <c r="J55" s="110">
        <v>44104</v>
      </c>
      <c r="K55" s="5" t="s">
        <v>25</v>
      </c>
      <c r="L55" s="118" t="s">
        <v>25</v>
      </c>
      <c r="M55" s="93">
        <v>50000000</v>
      </c>
      <c r="N55" s="23"/>
      <c r="O55" s="125">
        <v>25000000</v>
      </c>
      <c r="P55" s="127">
        <v>25000000</v>
      </c>
    </row>
    <row r="56" spans="1:16" ht="23.25" customHeight="1" x14ac:dyDescent="0.2">
      <c r="A56" s="111"/>
      <c r="B56" s="112"/>
      <c r="C56" s="5" t="s">
        <v>8</v>
      </c>
      <c r="D56" s="110"/>
      <c r="E56" s="110"/>
      <c r="F56" s="109"/>
      <c r="G56" s="110"/>
      <c r="H56" s="110"/>
      <c r="I56" s="110"/>
      <c r="J56" s="110"/>
      <c r="K56" s="5" t="s">
        <v>8</v>
      </c>
      <c r="L56" s="118"/>
      <c r="M56" s="93"/>
      <c r="N56" s="23"/>
      <c r="O56" s="125"/>
      <c r="P56" s="127"/>
    </row>
    <row r="57" spans="1:16" ht="23.25" customHeight="1" x14ac:dyDescent="0.2">
      <c r="A57" s="111"/>
      <c r="B57" s="112"/>
      <c r="C57" s="5" t="s">
        <v>57</v>
      </c>
      <c r="D57" s="110"/>
      <c r="E57" s="110"/>
      <c r="F57" s="109"/>
      <c r="G57" s="110"/>
      <c r="H57" s="110"/>
      <c r="I57" s="110"/>
      <c r="J57" s="110"/>
      <c r="K57" s="5" t="s">
        <v>57</v>
      </c>
      <c r="L57" s="118"/>
      <c r="M57" s="93"/>
      <c r="N57" s="23"/>
      <c r="O57" s="125"/>
      <c r="P57" s="127"/>
    </row>
    <row r="58" spans="1:16" ht="23.25" customHeight="1" x14ac:dyDescent="0.2">
      <c r="A58" s="108">
        <v>19</v>
      </c>
      <c r="B58" s="107" t="s">
        <v>49</v>
      </c>
      <c r="C58" s="11" t="s">
        <v>4</v>
      </c>
      <c r="D58" s="100">
        <v>44053</v>
      </c>
      <c r="E58" s="100">
        <v>44055</v>
      </c>
      <c r="F58" s="101">
        <v>0.34375</v>
      </c>
      <c r="G58" s="100">
        <v>44056</v>
      </c>
      <c r="H58" s="100">
        <v>44057</v>
      </c>
      <c r="I58" s="100">
        <v>44060</v>
      </c>
      <c r="J58" s="100">
        <v>44196</v>
      </c>
      <c r="K58" s="11" t="s">
        <v>4</v>
      </c>
      <c r="L58" s="107" t="s">
        <v>4</v>
      </c>
      <c r="M58" s="117">
        <v>400000000</v>
      </c>
      <c r="N58" s="94">
        <v>80000000</v>
      </c>
      <c r="O58" s="94">
        <v>479938000</v>
      </c>
      <c r="P58" s="128">
        <v>62000</v>
      </c>
    </row>
    <row r="59" spans="1:16" ht="23.25" customHeight="1" x14ac:dyDescent="0.2">
      <c r="A59" s="108"/>
      <c r="B59" s="107"/>
      <c r="C59" s="11" t="s">
        <v>39</v>
      </c>
      <c r="D59" s="100"/>
      <c r="E59" s="100"/>
      <c r="F59" s="101"/>
      <c r="G59" s="100"/>
      <c r="H59" s="100"/>
      <c r="I59" s="100"/>
      <c r="J59" s="100"/>
      <c r="K59" s="11" t="s">
        <v>39</v>
      </c>
      <c r="L59" s="107"/>
      <c r="M59" s="117"/>
      <c r="N59" s="94"/>
      <c r="O59" s="94"/>
      <c r="P59" s="128"/>
    </row>
    <row r="60" spans="1:16" ht="23.25" customHeight="1" x14ac:dyDescent="0.2">
      <c r="A60" s="108"/>
      <c r="B60" s="107"/>
      <c r="C60" s="11" t="s">
        <v>42</v>
      </c>
      <c r="D60" s="100"/>
      <c r="E60" s="100"/>
      <c r="F60" s="101"/>
      <c r="G60" s="100"/>
      <c r="H60" s="100"/>
      <c r="I60" s="100"/>
      <c r="J60" s="100"/>
      <c r="K60" s="11" t="s">
        <v>42</v>
      </c>
      <c r="L60" s="107"/>
      <c r="M60" s="117"/>
      <c r="N60" s="94"/>
      <c r="O60" s="94"/>
      <c r="P60" s="128"/>
    </row>
    <row r="61" spans="1:16" ht="23.25" customHeight="1" x14ac:dyDescent="0.2">
      <c r="A61" s="108"/>
      <c r="B61" s="107"/>
      <c r="C61" s="11" t="s">
        <v>22</v>
      </c>
      <c r="D61" s="100"/>
      <c r="E61" s="100"/>
      <c r="F61" s="101"/>
      <c r="G61" s="100"/>
      <c r="H61" s="100"/>
      <c r="I61" s="100"/>
      <c r="J61" s="100"/>
      <c r="K61" s="11" t="s">
        <v>22</v>
      </c>
      <c r="L61" s="107"/>
      <c r="M61" s="117"/>
      <c r="N61" s="94"/>
      <c r="O61" s="94"/>
      <c r="P61" s="128"/>
    </row>
    <row r="62" spans="1:16" s="20" customFormat="1" ht="23.25" customHeight="1" x14ac:dyDescent="0.2">
      <c r="A62" s="106">
        <v>20</v>
      </c>
      <c r="B62" s="105" t="s">
        <v>59</v>
      </c>
      <c r="C62" s="21" t="s">
        <v>4</v>
      </c>
      <c r="D62" s="103">
        <v>44162</v>
      </c>
      <c r="E62" s="103">
        <v>44166</v>
      </c>
      <c r="F62" s="104">
        <v>0.60416666666666663</v>
      </c>
      <c r="G62" s="103">
        <v>44167</v>
      </c>
      <c r="H62" s="103">
        <v>44167</v>
      </c>
      <c r="I62" s="103">
        <v>44168</v>
      </c>
      <c r="J62" s="103">
        <v>44178</v>
      </c>
      <c r="K62" s="21" t="s">
        <v>4</v>
      </c>
      <c r="L62" s="21" t="s">
        <v>4</v>
      </c>
      <c r="M62" s="41">
        <v>550000000</v>
      </c>
      <c r="N62" s="23"/>
      <c r="O62" s="125">
        <v>712128200</v>
      </c>
      <c r="P62" s="127">
        <v>697871800</v>
      </c>
    </row>
    <row r="63" spans="1:16" s="20" customFormat="1" ht="23.25" customHeight="1" x14ac:dyDescent="0.2">
      <c r="A63" s="106"/>
      <c r="B63" s="105"/>
      <c r="C63" s="21" t="s">
        <v>39</v>
      </c>
      <c r="D63" s="103"/>
      <c r="E63" s="103"/>
      <c r="F63" s="104"/>
      <c r="G63" s="103"/>
      <c r="H63" s="103"/>
      <c r="I63" s="103"/>
      <c r="J63" s="103"/>
      <c r="K63" s="21" t="s">
        <v>39</v>
      </c>
      <c r="L63" s="21" t="s">
        <v>39</v>
      </c>
      <c r="M63" s="41">
        <v>650000000</v>
      </c>
      <c r="N63" s="23"/>
      <c r="O63" s="125"/>
      <c r="P63" s="127"/>
    </row>
    <row r="64" spans="1:16" s="20" customFormat="1" ht="23.25" customHeight="1" x14ac:dyDescent="0.2">
      <c r="A64" s="106"/>
      <c r="B64" s="105"/>
      <c r="C64" s="21" t="s">
        <v>42</v>
      </c>
      <c r="D64" s="103"/>
      <c r="E64" s="103"/>
      <c r="F64" s="104"/>
      <c r="G64" s="103"/>
      <c r="H64" s="103"/>
      <c r="I64" s="103"/>
      <c r="J64" s="103"/>
      <c r="K64" s="21" t="s">
        <v>42</v>
      </c>
      <c r="L64" s="21" t="s">
        <v>42</v>
      </c>
      <c r="M64" s="41">
        <v>70000000</v>
      </c>
      <c r="N64" s="23"/>
      <c r="O64" s="125"/>
      <c r="P64" s="127"/>
    </row>
    <row r="65" spans="1:16" s="20" customFormat="1" ht="23.25" customHeight="1" x14ac:dyDescent="0.2">
      <c r="A65" s="106"/>
      <c r="B65" s="105"/>
      <c r="C65" s="21" t="s">
        <v>22</v>
      </c>
      <c r="D65" s="103"/>
      <c r="E65" s="103"/>
      <c r="F65" s="104"/>
      <c r="G65" s="103"/>
      <c r="H65" s="103"/>
      <c r="I65" s="103"/>
      <c r="J65" s="103"/>
      <c r="K65" s="21" t="s">
        <v>26</v>
      </c>
      <c r="L65" s="21" t="s">
        <v>26</v>
      </c>
      <c r="M65" s="41">
        <v>140000000</v>
      </c>
      <c r="N65" s="23"/>
      <c r="O65" s="125"/>
      <c r="P65" s="127"/>
    </row>
    <row r="66" spans="1:16" s="20" customFormat="1" ht="23.25" customHeight="1" x14ac:dyDescent="0.2">
      <c r="A66" s="106"/>
      <c r="B66" s="105"/>
      <c r="C66" s="21" t="s">
        <v>34</v>
      </c>
      <c r="D66" s="103"/>
      <c r="E66" s="103"/>
      <c r="F66" s="104"/>
      <c r="G66" s="103"/>
      <c r="H66" s="103"/>
      <c r="I66" s="103"/>
      <c r="J66" s="103"/>
      <c r="K66" s="21" t="s">
        <v>62</v>
      </c>
      <c r="L66" s="21" t="s">
        <v>62</v>
      </c>
      <c r="M66" s="41"/>
      <c r="N66" s="23"/>
      <c r="O66" s="125"/>
      <c r="P66" s="127"/>
    </row>
    <row r="67" spans="1:16" s="20" customFormat="1" ht="23.25" customHeight="1" x14ac:dyDescent="0.2">
      <c r="A67" s="106"/>
      <c r="B67" s="105"/>
      <c r="C67" s="21" t="s">
        <v>26</v>
      </c>
      <c r="D67" s="103"/>
      <c r="E67" s="103"/>
      <c r="F67" s="104"/>
      <c r="G67" s="103"/>
      <c r="H67" s="103"/>
      <c r="I67" s="103"/>
      <c r="J67" s="103"/>
      <c r="K67" s="21" t="s">
        <v>62</v>
      </c>
      <c r="L67" s="21" t="s">
        <v>62</v>
      </c>
      <c r="M67" s="78"/>
      <c r="N67" s="23"/>
      <c r="O67" s="125"/>
      <c r="P67" s="127"/>
    </row>
    <row r="68" spans="1:16" ht="23.25" customHeight="1" x14ac:dyDescent="0.2">
      <c r="A68" s="108">
        <v>21</v>
      </c>
      <c r="B68" s="107" t="s">
        <v>66</v>
      </c>
      <c r="C68" s="11" t="s">
        <v>35</v>
      </c>
      <c r="D68" s="100">
        <v>44162</v>
      </c>
      <c r="E68" s="100">
        <v>44166</v>
      </c>
      <c r="F68" s="101">
        <v>0.39583333333333331</v>
      </c>
      <c r="G68" s="102">
        <v>44167</v>
      </c>
      <c r="H68" s="100">
        <v>44167</v>
      </c>
      <c r="I68" s="100">
        <v>44168</v>
      </c>
      <c r="J68" s="100">
        <v>44196</v>
      </c>
      <c r="K68" s="11" t="s">
        <v>35</v>
      </c>
      <c r="L68" s="11" t="s">
        <v>35</v>
      </c>
      <c r="M68" s="67">
        <v>749838600</v>
      </c>
      <c r="N68" s="64"/>
      <c r="O68" s="94">
        <v>1499677200</v>
      </c>
      <c r="P68" s="133" t="s">
        <v>62</v>
      </c>
    </row>
    <row r="69" spans="1:16" ht="23.25" customHeight="1" x14ac:dyDescent="0.2">
      <c r="A69" s="108"/>
      <c r="B69" s="107"/>
      <c r="C69" s="11" t="s">
        <v>36</v>
      </c>
      <c r="D69" s="100"/>
      <c r="E69" s="100"/>
      <c r="F69" s="101"/>
      <c r="G69" s="102"/>
      <c r="H69" s="100"/>
      <c r="I69" s="100"/>
      <c r="J69" s="100"/>
      <c r="K69" s="11" t="s">
        <v>36</v>
      </c>
      <c r="L69" s="11" t="s">
        <v>25</v>
      </c>
      <c r="M69" s="64">
        <v>449992800</v>
      </c>
      <c r="N69" s="64"/>
      <c r="O69" s="94"/>
      <c r="P69" s="133"/>
    </row>
    <row r="70" spans="1:16" ht="23.25" customHeight="1" x14ac:dyDescent="0.2">
      <c r="A70" s="108"/>
      <c r="B70" s="107"/>
      <c r="C70" s="11" t="s">
        <v>61</v>
      </c>
      <c r="D70" s="100"/>
      <c r="E70" s="100"/>
      <c r="F70" s="101"/>
      <c r="G70" s="102"/>
      <c r="H70" s="100"/>
      <c r="I70" s="100"/>
      <c r="J70" s="100"/>
      <c r="K70" s="11" t="s">
        <v>61</v>
      </c>
      <c r="L70" s="11" t="s">
        <v>36</v>
      </c>
      <c r="M70" s="64">
        <v>299845800</v>
      </c>
      <c r="N70" s="64"/>
      <c r="O70" s="94"/>
      <c r="P70" s="133"/>
    </row>
    <row r="71" spans="1:16" ht="23.25" customHeight="1" x14ac:dyDescent="0.2">
      <c r="A71" s="108"/>
      <c r="B71" s="107"/>
      <c r="C71" s="11" t="s">
        <v>60</v>
      </c>
      <c r="D71" s="100"/>
      <c r="E71" s="100"/>
      <c r="F71" s="101"/>
      <c r="G71" s="102"/>
      <c r="H71" s="100"/>
      <c r="I71" s="100"/>
      <c r="J71" s="100"/>
      <c r="K71" s="11" t="s">
        <v>60</v>
      </c>
      <c r="L71" s="60" t="s">
        <v>62</v>
      </c>
      <c r="M71" s="64" t="s">
        <v>62</v>
      </c>
      <c r="N71" s="64"/>
      <c r="O71" s="94"/>
      <c r="P71" s="133"/>
    </row>
    <row r="72" spans="1:16" s="15" customFormat="1" ht="23.25" customHeight="1" x14ac:dyDescent="0.2">
      <c r="A72" s="108"/>
      <c r="B72" s="107"/>
      <c r="C72" s="11" t="s">
        <v>25</v>
      </c>
      <c r="D72" s="100"/>
      <c r="E72" s="100"/>
      <c r="F72" s="101"/>
      <c r="G72" s="102"/>
      <c r="H72" s="100"/>
      <c r="I72" s="100"/>
      <c r="J72" s="100"/>
      <c r="K72" s="11" t="s">
        <v>25</v>
      </c>
      <c r="L72" s="61" t="s">
        <v>62</v>
      </c>
      <c r="M72" s="64" t="s">
        <v>62</v>
      </c>
      <c r="N72" s="64"/>
      <c r="O72" s="94"/>
      <c r="P72" s="133"/>
    </row>
    <row r="73" spans="1:16" s="19" customFormat="1" ht="23.25" customHeight="1" x14ac:dyDescent="0.2">
      <c r="A73" s="96">
        <v>22</v>
      </c>
      <c r="B73" s="98" t="s">
        <v>67</v>
      </c>
      <c r="C73" s="17" t="s">
        <v>63</v>
      </c>
      <c r="D73" s="83">
        <v>44162</v>
      </c>
      <c r="E73" s="83">
        <v>44166</v>
      </c>
      <c r="F73" s="86">
        <v>0.34375</v>
      </c>
      <c r="G73" s="89">
        <v>43801</v>
      </c>
      <c r="H73" s="83">
        <v>43801</v>
      </c>
      <c r="I73" s="83">
        <v>44168</v>
      </c>
      <c r="J73" s="83">
        <v>44196</v>
      </c>
      <c r="K73" s="17" t="s">
        <v>24</v>
      </c>
      <c r="L73" s="17" t="s">
        <v>24</v>
      </c>
      <c r="M73" s="18">
        <v>299801000</v>
      </c>
      <c r="N73" s="23"/>
      <c r="O73" s="125">
        <v>205305000</v>
      </c>
      <c r="P73" s="127">
        <v>394297000</v>
      </c>
    </row>
    <row r="74" spans="1:16" s="19" customFormat="1" ht="23.25" customHeight="1" x14ac:dyDescent="0.2">
      <c r="A74" s="96"/>
      <c r="B74" s="98"/>
      <c r="C74" s="17" t="s">
        <v>24</v>
      </c>
      <c r="D74" s="84"/>
      <c r="E74" s="84"/>
      <c r="F74" s="87"/>
      <c r="G74" s="90"/>
      <c r="H74" s="84"/>
      <c r="I74" s="84"/>
      <c r="J74" s="84"/>
      <c r="K74" s="17" t="s">
        <v>63</v>
      </c>
      <c r="L74" s="17" t="s">
        <v>63</v>
      </c>
      <c r="M74" s="18">
        <v>179677000</v>
      </c>
      <c r="N74" s="23"/>
      <c r="O74" s="125"/>
      <c r="P74" s="127"/>
    </row>
    <row r="75" spans="1:16" s="19" customFormat="1" ht="23.25" customHeight="1" x14ac:dyDescent="0.2">
      <c r="A75" s="96"/>
      <c r="B75" s="98"/>
      <c r="C75" s="17" t="s">
        <v>64</v>
      </c>
      <c r="D75" s="84"/>
      <c r="E75" s="84"/>
      <c r="F75" s="87"/>
      <c r="G75" s="90"/>
      <c r="H75" s="84"/>
      <c r="I75" s="84"/>
      <c r="J75" s="84"/>
      <c r="K75" s="17" t="s">
        <v>25</v>
      </c>
      <c r="L75" s="17" t="s">
        <v>8</v>
      </c>
      <c r="M75" s="18">
        <v>120124000</v>
      </c>
      <c r="N75" s="23"/>
      <c r="O75" s="125"/>
      <c r="P75" s="127"/>
    </row>
    <row r="76" spans="1:16" s="15" customFormat="1" ht="23.25" customHeight="1" thickBot="1" x14ac:dyDescent="0.25">
      <c r="A76" s="97"/>
      <c r="B76" s="99"/>
      <c r="C76" s="74" t="s">
        <v>8</v>
      </c>
      <c r="D76" s="85"/>
      <c r="E76" s="85"/>
      <c r="F76" s="88"/>
      <c r="G76" s="91"/>
      <c r="H76" s="85"/>
      <c r="I76" s="85"/>
      <c r="J76" s="85"/>
      <c r="K76" s="74"/>
      <c r="L76" s="75"/>
      <c r="M76" s="71"/>
      <c r="N76" s="71"/>
      <c r="O76" s="131"/>
      <c r="P76" s="132"/>
    </row>
    <row r="77" spans="1:16" ht="35.5" customHeight="1" thickBot="1" x14ac:dyDescent="0.25">
      <c r="A77" s="113" t="s">
        <v>50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65">
        <f>SUM(M3:M76)</f>
        <v>17507931320</v>
      </c>
      <c r="N77" s="65">
        <f>SUM(N3:N76)</f>
        <v>443014100</v>
      </c>
      <c r="O77" s="65">
        <f>SUM(O3:O76)</f>
        <v>16208218000</v>
      </c>
      <c r="P77" s="65">
        <f>SUM(P3:P76)</f>
        <v>1742727420</v>
      </c>
    </row>
  </sheetData>
  <mergeCells count="257">
    <mergeCell ref="O73:O76"/>
    <mergeCell ref="P73:P76"/>
    <mergeCell ref="O51:O54"/>
    <mergeCell ref="P51:P54"/>
    <mergeCell ref="O55:O57"/>
    <mergeCell ref="P55:P57"/>
    <mergeCell ref="O58:O61"/>
    <mergeCell ref="P58:P61"/>
    <mergeCell ref="O62:O67"/>
    <mergeCell ref="P62:P67"/>
    <mergeCell ref="O68:O72"/>
    <mergeCell ref="P68:P72"/>
    <mergeCell ref="O33:O35"/>
    <mergeCell ref="P33:P35"/>
    <mergeCell ref="O36:O39"/>
    <mergeCell ref="P36:P39"/>
    <mergeCell ref="O40:O43"/>
    <mergeCell ref="P40:P43"/>
    <mergeCell ref="O44:O47"/>
    <mergeCell ref="P44:P47"/>
    <mergeCell ref="O48:O50"/>
    <mergeCell ref="P48:P50"/>
    <mergeCell ref="O18:O20"/>
    <mergeCell ref="P18:P20"/>
    <mergeCell ref="O21:O23"/>
    <mergeCell ref="P21:P23"/>
    <mergeCell ref="O24:O26"/>
    <mergeCell ref="P24:P26"/>
    <mergeCell ref="O27:O29"/>
    <mergeCell ref="P27:P29"/>
    <mergeCell ref="O30:O32"/>
    <mergeCell ref="P30:P32"/>
    <mergeCell ref="O3:O5"/>
    <mergeCell ref="P3:P5"/>
    <mergeCell ref="O6:O8"/>
    <mergeCell ref="P6:P8"/>
    <mergeCell ref="O9:O11"/>
    <mergeCell ref="P9:P11"/>
    <mergeCell ref="O12:O14"/>
    <mergeCell ref="P12:P14"/>
    <mergeCell ref="O15:O17"/>
    <mergeCell ref="P15:P17"/>
    <mergeCell ref="J40:J43"/>
    <mergeCell ref="J44:J47"/>
    <mergeCell ref="J48:J50"/>
    <mergeCell ref="J51:J54"/>
    <mergeCell ref="J55:J57"/>
    <mergeCell ref="J58:J61"/>
    <mergeCell ref="J12:J14"/>
    <mergeCell ref="J15:J17"/>
    <mergeCell ref="J18:J20"/>
    <mergeCell ref="J21:J23"/>
    <mergeCell ref="J24:J26"/>
    <mergeCell ref="J27:J29"/>
    <mergeCell ref="J30:J32"/>
    <mergeCell ref="J33:J35"/>
    <mergeCell ref="J36:J39"/>
    <mergeCell ref="M12:M14"/>
    <mergeCell ref="M15:M17"/>
    <mergeCell ref="F12:F14"/>
    <mergeCell ref="G12:G14"/>
    <mergeCell ref="D9:D11"/>
    <mergeCell ref="A9:A11"/>
    <mergeCell ref="B9:B11"/>
    <mergeCell ref="L3:L5"/>
    <mergeCell ref="M3:M5"/>
    <mergeCell ref="D3:D5"/>
    <mergeCell ref="B3:B5"/>
    <mergeCell ref="A3:A5"/>
    <mergeCell ref="D6:D8"/>
    <mergeCell ref="B6:B8"/>
    <mergeCell ref="A6:A8"/>
    <mergeCell ref="F6:F8"/>
    <mergeCell ref="G6:G8"/>
    <mergeCell ref="H6:H8"/>
    <mergeCell ref="J3:J5"/>
    <mergeCell ref="J6:J8"/>
    <mergeCell ref="J9:J11"/>
    <mergeCell ref="D12:D14"/>
    <mergeCell ref="A12:A14"/>
    <mergeCell ref="B12:B14"/>
    <mergeCell ref="E44:E47"/>
    <mergeCell ref="F44:F47"/>
    <mergeCell ref="H44:H47"/>
    <mergeCell ref="A24:A26"/>
    <mergeCell ref="A18:A20"/>
    <mergeCell ref="D21:D23"/>
    <mergeCell ref="B21:B23"/>
    <mergeCell ref="A21:A23"/>
    <mergeCell ref="D18:D20"/>
    <mergeCell ref="B18:B20"/>
    <mergeCell ref="B27:B29"/>
    <mergeCell ref="A33:A35"/>
    <mergeCell ref="B33:B35"/>
    <mergeCell ref="B40:B43"/>
    <mergeCell ref="A36:A39"/>
    <mergeCell ref="B24:B26"/>
    <mergeCell ref="M18:M20"/>
    <mergeCell ref="L27:L29"/>
    <mergeCell ref="M27:M29"/>
    <mergeCell ref="L24:L26"/>
    <mergeCell ref="M24:M26"/>
    <mergeCell ref="D33:D35"/>
    <mergeCell ref="D27:D29"/>
    <mergeCell ref="L36:L39"/>
    <mergeCell ref="M36:M39"/>
    <mergeCell ref="E36:E39"/>
    <mergeCell ref="F33:F35"/>
    <mergeCell ref="G33:G35"/>
    <mergeCell ref="H33:H35"/>
    <mergeCell ref="I33:I35"/>
    <mergeCell ref="F36:F39"/>
    <mergeCell ref="D30:D32"/>
    <mergeCell ref="D36:D39"/>
    <mergeCell ref="D24:D26"/>
    <mergeCell ref="M21:M23"/>
    <mergeCell ref="L21:L23"/>
    <mergeCell ref="L18:L20"/>
    <mergeCell ref="M58:M61"/>
    <mergeCell ref="E58:E61"/>
    <mergeCell ref="F58:F61"/>
    <mergeCell ref="G58:G61"/>
    <mergeCell ref="H58:H61"/>
    <mergeCell ref="I58:I61"/>
    <mergeCell ref="A55:A57"/>
    <mergeCell ref="B55:B57"/>
    <mergeCell ref="D55:D57"/>
    <mergeCell ref="L55:L57"/>
    <mergeCell ref="M55:M57"/>
    <mergeCell ref="E55:E57"/>
    <mergeCell ref="F55:F57"/>
    <mergeCell ref="G55:G57"/>
    <mergeCell ref="H55:H57"/>
    <mergeCell ref="I55:I57"/>
    <mergeCell ref="B58:B61"/>
    <mergeCell ref="D58:D61"/>
    <mergeCell ref="L58:L61"/>
    <mergeCell ref="A77:L77"/>
    <mergeCell ref="E3:E5"/>
    <mergeCell ref="F3:F5"/>
    <mergeCell ref="G3:G5"/>
    <mergeCell ref="H3:H5"/>
    <mergeCell ref="I3:I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A58:A61"/>
    <mergeCell ref="L12:L14"/>
    <mergeCell ref="L15:L17"/>
    <mergeCell ref="D15:D17"/>
    <mergeCell ref="B15:B17"/>
    <mergeCell ref="A15:A17"/>
    <mergeCell ref="D40:D43"/>
    <mergeCell ref="D44:D47"/>
    <mergeCell ref="I6:I8"/>
    <mergeCell ref="F9:F11"/>
    <mergeCell ref="G9:G11"/>
    <mergeCell ref="H9:H11"/>
    <mergeCell ref="I9:I11"/>
    <mergeCell ref="H12:H14"/>
    <mergeCell ref="I12:I14"/>
    <mergeCell ref="D51:D54"/>
    <mergeCell ref="B36:B39"/>
    <mergeCell ref="E48:E50"/>
    <mergeCell ref="F48:F50"/>
    <mergeCell ref="G48:G50"/>
    <mergeCell ref="H48:H50"/>
    <mergeCell ref="F18:F20"/>
    <mergeCell ref="G18:G20"/>
    <mergeCell ref="H18:H20"/>
    <mergeCell ref="I18:I20"/>
    <mergeCell ref="F15:F17"/>
    <mergeCell ref="G15:G17"/>
    <mergeCell ref="H15:H17"/>
    <mergeCell ref="I15:I17"/>
    <mergeCell ref="I51:I54"/>
    <mergeCell ref="B48:B50"/>
    <mergeCell ref="D48:D50"/>
    <mergeCell ref="I44:I47"/>
    <mergeCell ref="A27:A29"/>
    <mergeCell ref="H62:H67"/>
    <mergeCell ref="I62:I67"/>
    <mergeCell ref="I21:I23"/>
    <mergeCell ref="F27:F29"/>
    <mergeCell ref="G27:G29"/>
    <mergeCell ref="H27:H29"/>
    <mergeCell ref="I27:I29"/>
    <mergeCell ref="F24:F26"/>
    <mergeCell ref="G24:G26"/>
    <mergeCell ref="H24:H26"/>
    <mergeCell ref="I24:I26"/>
    <mergeCell ref="A40:A43"/>
    <mergeCell ref="A30:A32"/>
    <mergeCell ref="B30:B32"/>
    <mergeCell ref="B44:B47"/>
    <mergeCell ref="A44:A47"/>
    <mergeCell ref="A48:A50"/>
    <mergeCell ref="F21:F23"/>
    <mergeCell ref="G21:G23"/>
    <mergeCell ref="H21:H23"/>
    <mergeCell ref="G44:G47"/>
    <mergeCell ref="E40:E43"/>
    <mergeCell ref="J62:J67"/>
    <mergeCell ref="D62:D67"/>
    <mergeCell ref="B62:B67"/>
    <mergeCell ref="A62:A67"/>
    <mergeCell ref="B68:B72"/>
    <mergeCell ref="A68:A72"/>
    <mergeCell ref="G30:G32"/>
    <mergeCell ref="H30:H32"/>
    <mergeCell ref="I30:I32"/>
    <mergeCell ref="F40:F43"/>
    <mergeCell ref="G40:G43"/>
    <mergeCell ref="H40:H43"/>
    <mergeCell ref="I40:I43"/>
    <mergeCell ref="I48:I50"/>
    <mergeCell ref="G36:G39"/>
    <mergeCell ref="H36:H39"/>
    <mergeCell ref="I36:I39"/>
    <mergeCell ref="F30:F32"/>
    <mergeCell ref="E51:E54"/>
    <mergeCell ref="F51:F54"/>
    <mergeCell ref="G51:G54"/>
    <mergeCell ref="H51:H54"/>
    <mergeCell ref="A51:A54"/>
    <mergeCell ref="B51:B54"/>
    <mergeCell ref="A1:P1"/>
    <mergeCell ref="D73:D76"/>
    <mergeCell ref="E73:E76"/>
    <mergeCell ref="F73:F76"/>
    <mergeCell ref="G73:G76"/>
    <mergeCell ref="H73:H76"/>
    <mergeCell ref="I73:I76"/>
    <mergeCell ref="J73:J76"/>
    <mergeCell ref="N3:N5"/>
    <mergeCell ref="N58:N61"/>
    <mergeCell ref="N9:N10"/>
    <mergeCell ref="N40:N42"/>
    <mergeCell ref="A73:A76"/>
    <mergeCell ref="B73:B76"/>
    <mergeCell ref="J68:J72"/>
    <mergeCell ref="D68:D72"/>
    <mergeCell ref="E68:E72"/>
    <mergeCell ref="F68:F72"/>
    <mergeCell ref="G68:G72"/>
    <mergeCell ref="H68:H72"/>
    <mergeCell ref="I68:I72"/>
    <mergeCell ref="E62:E67"/>
    <mergeCell ref="F62:F67"/>
    <mergeCell ref="G62:G67"/>
  </mergeCells>
  <pageMargins left="0.7" right="0.7" top="0.75" bottom="0.75" header="0.3" footer="0.3"/>
  <pageSetup paperSize="32767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1"/>
  <sheetViews>
    <sheetView tabSelected="1" topLeftCell="B2" zoomScale="55" zoomScaleNormal="55" workbookViewId="0">
      <selection activeCell="F37" sqref="F36:F37"/>
    </sheetView>
  </sheetViews>
  <sheetFormatPr baseColWidth="10" defaultColWidth="11.5" defaultRowHeight="15" x14ac:dyDescent="0.2"/>
  <cols>
    <col min="1" max="1" width="9.83203125" style="2" bestFit="1" customWidth="1"/>
    <col min="2" max="2" width="32.1640625" style="1" customWidth="1"/>
    <col min="3" max="3" width="51.6640625" style="1" bestFit="1" customWidth="1"/>
    <col min="4" max="6" width="14.1640625" style="1" customWidth="1"/>
    <col min="7" max="7" width="14.6640625" style="1" bestFit="1" customWidth="1"/>
    <col min="8" max="8" width="14.1640625" style="1" customWidth="1"/>
    <col min="9" max="9" width="13.6640625" style="1" customWidth="1"/>
    <col min="10" max="10" width="13.5" style="1" customWidth="1"/>
    <col min="11" max="11" width="51.6640625" style="1" bestFit="1" customWidth="1"/>
    <col min="12" max="12" width="49.1640625" style="1" bestFit="1" customWidth="1"/>
    <col min="13" max="13" width="21" style="3" customWidth="1"/>
    <col min="14" max="15" width="22.33203125" style="1" customWidth="1"/>
    <col min="16" max="16" width="20.83203125" style="1" customWidth="1"/>
    <col min="17" max="16384" width="11.5" style="1"/>
  </cols>
  <sheetData>
    <row r="1" spans="1:16" customFormat="1" ht="30.75" customHeight="1" thickBot="1" x14ac:dyDescent="0.25">
      <c r="A1" s="228" t="s">
        <v>13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</row>
    <row r="2" spans="1:16" ht="33" thickBot="1" x14ac:dyDescent="0.25">
      <c r="A2" s="6" t="s">
        <v>0</v>
      </c>
      <c r="B2" s="7" t="s">
        <v>1</v>
      </c>
      <c r="C2" s="8" t="s">
        <v>7</v>
      </c>
      <c r="D2" s="7" t="s">
        <v>51</v>
      </c>
      <c r="E2" s="7" t="s">
        <v>2</v>
      </c>
      <c r="F2" s="7" t="s">
        <v>52</v>
      </c>
      <c r="G2" s="7" t="s">
        <v>53</v>
      </c>
      <c r="H2" s="7" t="s">
        <v>54</v>
      </c>
      <c r="I2" s="7" t="s">
        <v>55</v>
      </c>
      <c r="J2" s="7" t="s">
        <v>56</v>
      </c>
      <c r="K2" s="7" t="s">
        <v>3</v>
      </c>
      <c r="L2" s="8" t="s">
        <v>6</v>
      </c>
      <c r="M2" s="9" t="s">
        <v>5</v>
      </c>
      <c r="N2" s="9" t="s">
        <v>65</v>
      </c>
      <c r="O2" s="9" t="s">
        <v>73</v>
      </c>
      <c r="P2" s="9" t="s">
        <v>74</v>
      </c>
    </row>
    <row r="3" spans="1:16" ht="23.25" customHeight="1" x14ac:dyDescent="0.2">
      <c r="A3" s="123">
        <v>9</v>
      </c>
      <c r="B3" s="122" t="s">
        <v>16</v>
      </c>
      <c r="C3" s="72" t="s">
        <v>29</v>
      </c>
      <c r="D3" s="114">
        <v>43901</v>
      </c>
      <c r="E3" s="114">
        <v>43902</v>
      </c>
      <c r="F3" s="115">
        <v>0.375</v>
      </c>
      <c r="G3" s="114">
        <v>43902</v>
      </c>
      <c r="H3" s="114">
        <v>43903</v>
      </c>
      <c r="I3" s="114">
        <v>43903</v>
      </c>
      <c r="J3" s="114">
        <v>44012</v>
      </c>
      <c r="K3" s="72" t="s">
        <v>29</v>
      </c>
      <c r="L3" s="121" t="s">
        <v>29</v>
      </c>
      <c r="M3" s="92">
        <v>997117370</v>
      </c>
      <c r="N3" s="73"/>
      <c r="O3" s="124">
        <v>795643000</v>
      </c>
      <c r="P3" s="126">
        <v>201474370</v>
      </c>
    </row>
    <row r="4" spans="1:16" ht="23.25" customHeight="1" x14ac:dyDescent="0.2">
      <c r="A4" s="111"/>
      <c r="B4" s="116"/>
      <c r="C4" s="5" t="s">
        <v>30</v>
      </c>
      <c r="D4" s="110"/>
      <c r="E4" s="110"/>
      <c r="F4" s="109"/>
      <c r="G4" s="110"/>
      <c r="H4" s="110"/>
      <c r="I4" s="110"/>
      <c r="J4" s="110"/>
      <c r="K4" s="5" t="s">
        <v>30</v>
      </c>
      <c r="L4" s="112"/>
      <c r="M4" s="93"/>
      <c r="N4" s="23"/>
      <c r="O4" s="125"/>
      <c r="P4" s="127"/>
    </row>
    <row r="5" spans="1:16" ht="23.25" customHeight="1" x14ac:dyDescent="0.2">
      <c r="A5" s="111"/>
      <c r="B5" s="116"/>
      <c r="C5" s="5" t="s">
        <v>31</v>
      </c>
      <c r="D5" s="110"/>
      <c r="E5" s="110"/>
      <c r="F5" s="109"/>
      <c r="G5" s="110"/>
      <c r="H5" s="110"/>
      <c r="I5" s="110"/>
      <c r="J5" s="110"/>
      <c r="K5" s="5" t="s">
        <v>31</v>
      </c>
      <c r="L5" s="112"/>
      <c r="M5" s="93"/>
      <c r="N5" s="23"/>
      <c r="O5" s="125"/>
      <c r="P5" s="127"/>
    </row>
    <row r="6" spans="1:16" ht="23.25" customHeight="1" x14ac:dyDescent="0.2">
      <c r="A6" s="108">
        <v>10</v>
      </c>
      <c r="B6" s="107" t="s">
        <v>17</v>
      </c>
      <c r="C6" s="11" t="s">
        <v>40</v>
      </c>
      <c r="D6" s="100">
        <v>43901</v>
      </c>
      <c r="E6" s="100">
        <v>43903</v>
      </c>
      <c r="F6" s="101">
        <v>0.34375</v>
      </c>
      <c r="G6" s="100">
        <v>43903</v>
      </c>
      <c r="H6" s="100">
        <v>43906</v>
      </c>
      <c r="I6" s="100">
        <v>43906</v>
      </c>
      <c r="J6" s="100">
        <v>44012</v>
      </c>
      <c r="K6" s="11" t="s">
        <v>40</v>
      </c>
      <c r="L6" s="60" t="s">
        <v>40</v>
      </c>
      <c r="M6" s="64">
        <v>599582000</v>
      </c>
      <c r="N6" s="64"/>
      <c r="O6" s="94">
        <v>1199164000</v>
      </c>
      <c r="P6" s="128" t="s">
        <v>62</v>
      </c>
    </row>
    <row r="7" spans="1:16" ht="23.25" customHeight="1" x14ac:dyDescent="0.2">
      <c r="A7" s="108"/>
      <c r="B7" s="107"/>
      <c r="C7" s="11" t="s">
        <v>41</v>
      </c>
      <c r="D7" s="100"/>
      <c r="E7" s="100"/>
      <c r="F7" s="101"/>
      <c r="G7" s="100"/>
      <c r="H7" s="100"/>
      <c r="I7" s="100"/>
      <c r="J7" s="100"/>
      <c r="K7" s="11" t="s">
        <v>41</v>
      </c>
      <c r="L7" s="60" t="s">
        <v>41</v>
      </c>
      <c r="M7" s="64">
        <v>359819000</v>
      </c>
      <c r="N7" s="64"/>
      <c r="O7" s="94"/>
      <c r="P7" s="128"/>
    </row>
    <row r="8" spans="1:16" ht="23.25" customHeight="1" x14ac:dyDescent="0.2">
      <c r="A8" s="108"/>
      <c r="B8" s="107"/>
      <c r="C8" s="11" t="s">
        <v>8</v>
      </c>
      <c r="D8" s="100"/>
      <c r="E8" s="100"/>
      <c r="F8" s="101"/>
      <c r="G8" s="100"/>
      <c r="H8" s="100"/>
      <c r="I8" s="100"/>
      <c r="J8" s="100"/>
      <c r="K8" s="11" t="s">
        <v>8</v>
      </c>
      <c r="L8" s="60" t="s">
        <v>8</v>
      </c>
      <c r="M8" s="64">
        <v>239763000</v>
      </c>
      <c r="N8" s="64"/>
      <c r="O8" s="94"/>
      <c r="P8" s="128"/>
    </row>
    <row r="9" spans="1:16" ht="23.25" customHeight="1" x14ac:dyDescent="0.2">
      <c r="A9" s="111">
        <v>12</v>
      </c>
      <c r="B9" s="112" t="s">
        <v>18</v>
      </c>
      <c r="C9" s="5" t="s">
        <v>32</v>
      </c>
      <c r="D9" s="110">
        <v>43902</v>
      </c>
      <c r="E9" s="110">
        <v>43904</v>
      </c>
      <c r="F9" s="109">
        <v>0.34375</v>
      </c>
      <c r="G9" s="110">
        <v>43906</v>
      </c>
      <c r="H9" s="110">
        <v>43906</v>
      </c>
      <c r="I9" s="110">
        <v>43906</v>
      </c>
      <c r="J9" s="110">
        <v>44012</v>
      </c>
      <c r="K9" s="5" t="s">
        <v>32</v>
      </c>
      <c r="L9" s="5" t="s">
        <v>32</v>
      </c>
      <c r="M9" s="62">
        <v>499860000</v>
      </c>
      <c r="N9" s="23"/>
      <c r="O9" s="125">
        <v>921164000</v>
      </c>
      <c r="P9" s="130">
        <v>78556000</v>
      </c>
    </row>
    <row r="10" spans="1:16" ht="23.25" customHeight="1" x14ac:dyDescent="0.2">
      <c r="A10" s="111"/>
      <c r="B10" s="112"/>
      <c r="C10" s="5" t="s">
        <v>25</v>
      </c>
      <c r="D10" s="110"/>
      <c r="E10" s="110"/>
      <c r="F10" s="109"/>
      <c r="G10" s="110"/>
      <c r="H10" s="110"/>
      <c r="I10" s="110"/>
      <c r="J10" s="110"/>
      <c r="K10" s="5" t="s">
        <v>25</v>
      </c>
      <c r="L10" s="5" t="s">
        <v>25</v>
      </c>
      <c r="M10" s="62">
        <v>299916000</v>
      </c>
      <c r="N10" s="23"/>
      <c r="O10" s="125"/>
      <c r="P10" s="130"/>
    </row>
    <row r="11" spans="1:16" ht="23.25" customHeight="1" x14ac:dyDescent="0.2">
      <c r="A11" s="111"/>
      <c r="B11" s="112"/>
      <c r="C11" s="5" t="s">
        <v>33</v>
      </c>
      <c r="D11" s="110"/>
      <c r="E11" s="110"/>
      <c r="F11" s="109"/>
      <c r="G11" s="110"/>
      <c r="H11" s="110"/>
      <c r="I11" s="110"/>
      <c r="J11" s="110"/>
      <c r="K11" s="5" t="s">
        <v>33</v>
      </c>
      <c r="L11" s="5" t="s">
        <v>33</v>
      </c>
      <c r="M11" s="62">
        <v>199944000</v>
      </c>
      <c r="N11" s="23"/>
      <c r="O11" s="125"/>
      <c r="P11" s="130"/>
    </row>
    <row r="12" spans="1:16" ht="23.25" customHeight="1" x14ac:dyDescent="0.2">
      <c r="A12" s="108">
        <v>15</v>
      </c>
      <c r="B12" s="107" t="s">
        <v>44</v>
      </c>
      <c r="C12" s="11" t="s">
        <v>35</v>
      </c>
      <c r="D12" s="100">
        <v>43985</v>
      </c>
      <c r="E12" s="100">
        <v>43990</v>
      </c>
      <c r="F12" s="101">
        <v>0.34375</v>
      </c>
      <c r="G12" s="100">
        <v>43994</v>
      </c>
      <c r="H12" s="100">
        <v>43997</v>
      </c>
      <c r="I12" s="100">
        <v>43997</v>
      </c>
      <c r="J12" s="100">
        <v>44027</v>
      </c>
      <c r="K12" s="11" t="s">
        <v>35</v>
      </c>
      <c r="L12" s="11" t="s">
        <v>35</v>
      </c>
      <c r="M12" s="37">
        <v>349980000</v>
      </c>
      <c r="N12" s="64"/>
      <c r="O12" s="94">
        <v>699580000</v>
      </c>
      <c r="P12" s="128" t="s">
        <v>62</v>
      </c>
    </row>
    <row r="13" spans="1:16" ht="23.25" customHeight="1" x14ac:dyDescent="0.2">
      <c r="A13" s="108"/>
      <c r="B13" s="107"/>
      <c r="C13" s="11" t="s">
        <v>36</v>
      </c>
      <c r="D13" s="100"/>
      <c r="E13" s="100"/>
      <c r="F13" s="101"/>
      <c r="G13" s="100"/>
      <c r="H13" s="100"/>
      <c r="I13" s="100"/>
      <c r="J13" s="100"/>
      <c r="K13" s="11" t="s">
        <v>36</v>
      </c>
      <c r="L13" s="11" t="s">
        <v>36</v>
      </c>
      <c r="M13" s="25">
        <v>209760000</v>
      </c>
      <c r="N13" s="64"/>
      <c r="O13" s="94"/>
      <c r="P13" s="128"/>
    </row>
    <row r="14" spans="1:16" ht="23.25" customHeight="1" x14ac:dyDescent="0.2">
      <c r="A14" s="108"/>
      <c r="B14" s="107"/>
      <c r="C14" s="11" t="s">
        <v>23</v>
      </c>
      <c r="D14" s="100"/>
      <c r="E14" s="100"/>
      <c r="F14" s="101"/>
      <c r="G14" s="100"/>
      <c r="H14" s="100"/>
      <c r="I14" s="100"/>
      <c r="J14" s="100"/>
      <c r="K14" s="11" t="s">
        <v>23</v>
      </c>
      <c r="L14" s="11" t="s">
        <v>23</v>
      </c>
      <c r="M14" s="25">
        <v>139840000</v>
      </c>
      <c r="N14" s="64"/>
      <c r="O14" s="94"/>
      <c r="P14" s="128"/>
    </row>
    <row r="15" spans="1:16" ht="23.25" customHeight="1" x14ac:dyDescent="0.2">
      <c r="A15" s="108"/>
      <c r="B15" s="107"/>
      <c r="C15" s="11" t="s">
        <v>37</v>
      </c>
      <c r="D15" s="100"/>
      <c r="E15" s="100"/>
      <c r="F15" s="101"/>
      <c r="G15" s="100"/>
      <c r="H15" s="100"/>
      <c r="I15" s="100"/>
      <c r="J15" s="100"/>
      <c r="K15" s="11" t="s">
        <v>37</v>
      </c>
      <c r="L15" s="11"/>
      <c r="M15" s="64"/>
      <c r="N15" s="64"/>
      <c r="O15" s="94"/>
      <c r="P15" s="128"/>
    </row>
    <row r="16" spans="1:16" ht="23.25" customHeight="1" x14ac:dyDescent="0.2">
      <c r="A16" s="111">
        <v>16</v>
      </c>
      <c r="B16" s="112" t="s">
        <v>43</v>
      </c>
      <c r="C16" s="5" t="s">
        <v>32</v>
      </c>
      <c r="D16" s="110">
        <v>44036</v>
      </c>
      <c r="E16" s="110">
        <v>44039</v>
      </c>
      <c r="F16" s="109">
        <v>0.34375</v>
      </c>
      <c r="G16" s="110">
        <v>44040</v>
      </c>
      <c r="H16" s="110">
        <v>44041</v>
      </c>
      <c r="I16" s="110">
        <v>44041</v>
      </c>
      <c r="J16" s="110">
        <v>44135</v>
      </c>
      <c r="K16" s="5" t="s">
        <v>32</v>
      </c>
      <c r="L16" s="5" t="s">
        <v>32</v>
      </c>
      <c r="M16" s="62">
        <v>349999875</v>
      </c>
      <c r="N16" s="23"/>
      <c r="O16" s="125">
        <v>686260500</v>
      </c>
      <c r="P16" s="127">
        <v>13739250</v>
      </c>
    </row>
    <row r="17" spans="1:16" ht="23.25" customHeight="1" x14ac:dyDescent="0.2">
      <c r="A17" s="111"/>
      <c r="B17" s="112"/>
      <c r="C17" s="5" t="s">
        <v>25</v>
      </c>
      <c r="D17" s="110"/>
      <c r="E17" s="110"/>
      <c r="F17" s="109"/>
      <c r="G17" s="110"/>
      <c r="H17" s="110"/>
      <c r="I17" s="110"/>
      <c r="J17" s="110"/>
      <c r="K17" s="5" t="s">
        <v>25</v>
      </c>
      <c r="L17" s="5" t="s">
        <v>25</v>
      </c>
      <c r="M17" s="62">
        <v>209999925</v>
      </c>
      <c r="N17" s="23"/>
      <c r="O17" s="125"/>
      <c r="P17" s="127"/>
    </row>
    <row r="18" spans="1:16" ht="23.25" customHeight="1" x14ac:dyDescent="0.2">
      <c r="A18" s="111"/>
      <c r="B18" s="112"/>
      <c r="C18" s="5" t="s">
        <v>33</v>
      </c>
      <c r="D18" s="110"/>
      <c r="E18" s="110"/>
      <c r="F18" s="109"/>
      <c r="G18" s="110"/>
      <c r="H18" s="110"/>
      <c r="I18" s="110"/>
      <c r="J18" s="110"/>
      <c r="K18" s="5" t="s">
        <v>33</v>
      </c>
      <c r="L18" s="5" t="s">
        <v>33</v>
      </c>
      <c r="M18" s="62">
        <v>139999950</v>
      </c>
      <c r="N18" s="23"/>
      <c r="O18" s="125"/>
      <c r="P18" s="127"/>
    </row>
    <row r="19" spans="1:16" ht="23.25" customHeight="1" x14ac:dyDescent="0.2">
      <c r="A19" s="108">
        <v>17</v>
      </c>
      <c r="B19" s="107" t="s">
        <v>47</v>
      </c>
      <c r="C19" s="11" t="s">
        <v>35</v>
      </c>
      <c r="D19" s="100">
        <v>44036</v>
      </c>
      <c r="E19" s="100">
        <v>44039</v>
      </c>
      <c r="F19" s="101">
        <v>0.39583333333333331</v>
      </c>
      <c r="G19" s="100">
        <v>44040</v>
      </c>
      <c r="H19" s="100">
        <v>44041</v>
      </c>
      <c r="I19" s="100">
        <v>44041</v>
      </c>
      <c r="J19" s="100">
        <v>44128</v>
      </c>
      <c r="K19" s="11" t="s">
        <v>35</v>
      </c>
      <c r="L19" s="11" t="s">
        <v>35</v>
      </c>
      <c r="M19" s="67">
        <v>400015000</v>
      </c>
      <c r="N19" s="64"/>
      <c r="O19" s="94">
        <v>799645000</v>
      </c>
      <c r="P19" s="128" t="s">
        <v>62</v>
      </c>
    </row>
    <row r="20" spans="1:16" ht="23.25" customHeight="1" x14ac:dyDescent="0.2">
      <c r="A20" s="108"/>
      <c r="B20" s="107"/>
      <c r="C20" s="11" t="s">
        <v>36</v>
      </c>
      <c r="D20" s="100"/>
      <c r="E20" s="100"/>
      <c r="F20" s="101"/>
      <c r="G20" s="100"/>
      <c r="H20" s="100"/>
      <c r="I20" s="100"/>
      <c r="J20" s="100"/>
      <c r="K20" s="11" t="s">
        <v>36</v>
      </c>
      <c r="L20" s="11" t="s">
        <v>36</v>
      </c>
      <c r="M20" s="64">
        <v>239855000</v>
      </c>
      <c r="N20" s="64"/>
      <c r="O20" s="94"/>
      <c r="P20" s="128"/>
    </row>
    <row r="21" spans="1:16" ht="23.25" customHeight="1" x14ac:dyDescent="0.2">
      <c r="A21" s="108"/>
      <c r="B21" s="107"/>
      <c r="C21" s="11" t="s">
        <v>23</v>
      </c>
      <c r="D21" s="100"/>
      <c r="E21" s="100"/>
      <c r="F21" s="101"/>
      <c r="G21" s="100"/>
      <c r="H21" s="100"/>
      <c r="I21" s="100"/>
      <c r="J21" s="100"/>
      <c r="K21" s="11" t="s">
        <v>23</v>
      </c>
      <c r="L21" s="11" t="s">
        <v>23</v>
      </c>
      <c r="M21" s="64">
        <v>159775000</v>
      </c>
      <c r="N21" s="64"/>
      <c r="O21" s="94"/>
      <c r="P21" s="128"/>
    </row>
    <row r="22" spans="1:16" ht="23.25" customHeight="1" x14ac:dyDescent="0.2">
      <c r="A22" s="108"/>
      <c r="B22" s="107"/>
      <c r="C22" s="11" t="s">
        <v>37</v>
      </c>
      <c r="D22" s="100"/>
      <c r="E22" s="100"/>
      <c r="F22" s="101"/>
      <c r="G22" s="100"/>
      <c r="H22" s="100"/>
      <c r="I22" s="100"/>
      <c r="J22" s="100"/>
      <c r="K22" s="11" t="s">
        <v>37</v>
      </c>
      <c r="L22" s="11"/>
      <c r="M22" s="64"/>
      <c r="N22" s="64"/>
      <c r="O22" s="94"/>
      <c r="P22" s="128"/>
    </row>
    <row r="23" spans="1:16" ht="23.25" customHeight="1" x14ac:dyDescent="0.2">
      <c r="A23" s="111">
        <v>18</v>
      </c>
      <c r="B23" s="112" t="s">
        <v>48</v>
      </c>
      <c r="C23" s="5" t="s">
        <v>25</v>
      </c>
      <c r="D23" s="110">
        <v>44046</v>
      </c>
      <c r="E23" s="110">
        <v>44048</v>
      </c>
      <c r="F23" s="109">
        <v>0.34375</v>
      </c>
      <c r="G23" s="110">
        <v>44050</v>
      </c>
      <c r="H23" s="110">
        <v>44053</v>
      </c>
      <c r="I23" s="110">
        <v>44055</v>
      </c>
      <c r="J23" s="110">
        <v>44104</v>
      </c>
      <c r="K23" s="5" t="s">
        <v>25</v>
      </c>
      <c r="L23" s="118" t="s">
        <v>25</v>
      </c>
      <c r="M23" s="93">
        <v>50000000</v>
      </c>
      <c r="N23" s="23"/>
      <c r="O23" s="125">
        <v>25000000</v>
      </c>
      <c r="P23" s="127">
        <v>25000000</v>
      </c>
    </row>
    <row r="24" spans="1:16" ht="23.25" customHeight="1" x14ac:dyDescent="0.2">
      <c r="A24" s="111"/>
      <c r="B24" s="112"/>
      <c r="C24" s="5" t="s">
        <v>8</v>
      </c>
      <c r="D24" s="110"/>
      <c r="E24" s="110"/>
      <c r="F24" s="109"/>
      <c r="G24" s="110"/>
      <c r="H24" s="110"/>
      <c r="I24" s="110"/>
      <c r="J24" s="110"/>
      <c r="K24" s="5" t="s">
        <v>8</v>
      </c>
      <c r="L24" s="118"/>
      <c r="M24" s="93"/>
      <c r="N24" s="23"/>
      <c r="O24" s="125"/>
      <c r="P24" s="127"/>
    </row>
    <row r="25" spans="1:16" ht="23.25" customHeight="1" x14ac:dyDescent="0.2">
      <c r="A25" s="111"/>
      <c r="B25" s="112"/>
      <c r="C25" s="5" t="s">
        <v>57</v>
      </c>
      <c r="D25" s="110"/>
      <c r="E25" s="110"/>
      <c r="F25" s="109"/>
      <c r="G25" s="110"/>
      <c r="H25" s="110"/>
      <c r="I25" s="110"/>
      <c r="J25" s="110"/>
      <c r="K25" s="5" t="s">
        <v>57</v>
      </c>
      <c r="L25" s="118"/>
      <c r="M25" s="93"/>
      <c r="N25" s="23"/>
      <c r="O25" s="125"/>
      <c r="P25" s="127"/>
    </row>
    <row r="26" spans="1:16" ht="23.25" customHeight="1" x14ac:dyDescent="0.2">
      <c r="A26" s="108">
        <v>21</v>
      </c>
      <c r="B26" s="107" t="s">
        <v>66</v>
      </c>
      <c r="C26" s="11" t="s">
        <v>35</v>
      </c>
      <c r="D26" s="100">
        <v>44162</v>
      </c>
      <c r="E26" s="100">
        <v>44166</v>
      </c>
      <c r="F26" s="101">
        <v>0.39583333333333331</v>
      </c>
      <c r="G26" s="102">
        <v>44167</v>
      </c>
      <c r="H26" s="100">
        <v>44167</v>
      </c>
      <c r="I26" s="100">
        <v>44168</v>
      </c>
      <c r="J26" s="100">
        <v>44196</v>
      </c>
      <c r="K26" s="11" t="s">
        <v>35</v>
      </c>
      <c r="L26" s="11" t="s">
        <v>35</v>
      </c>
      <c r="M26" s="67">
        <v>749838600</v>
      </c>
      <c r="N26" s="64"/>
      <c r="O26" s="94">
        <v>1499677200</v>
      </c>
      <c r="P26" s="133" t="s">
        <v>62</v>
      </c>
    </row>
    <row r="27" spans="1:16" ht="23.25" customHeight="1" x14ac:dyDescent="0.2">
      <c r="A27" s="108"/>
      <c r="B27" s="107"/>
      <c r="C27" s="11" t="s">
        <v>36</v>
      </c>
      <c r="D27" s="100"/>
      <c r="E27" s="100"/>
      <c r="F27" s="101"/>
      <c r="G27" s="102"/>
      <c r="H27" s="100"/>
      <c r="I27" s="100"/>
      <c r="J27" s="100"/>
      <c r="K27" s="11" t="s">
        <v>36</v>
      </c>
      <c r="L27" s="11" t="s">
        <v>25</v>
      </c>
      <c r="M27" s="64">
        <v>449992800</v>
      </c>
      <c r="N27" s="64"/>
      <c r="O27" s="94"/>
      <c r="P27" s="133"/>
    </row>
    <row r="28" spans="1:16" ht="23.25" customHeight="1" x14ac:dyDescent="0.2">
      <c r="A28" s="108"/>
      <c r="B28" s="107"/>
      <c r="C28" s="11" t="s">
        <v>61</v>
      </c>
      <c r="D28" s="100"/>
      <c r="E28" s="100"/>
      <c r="F28" s="101"/>
      <c r="G28" s="102"/>
      <c r="H28" s="100"/>
      <c r="I28" s="100"/>
      <c r="J28" s="100"/>
      <c r="K28" s="11" t="s">
        <v>61</v>
      </c>
      <c r="L28" s="11" t="s">
        <v>36</v>
      </c>
      <c r="M28" s="64">
        <v>299845800</v>
      </c>
      <c r="N28" s="64"/>
      <c r="O28" s="94"/>
      <c r="P28" s="133"/>
    </row>
    <row r="29" spans="1:16" ht="23.25" customHeight="1" x14ac:dyDescent="0.2">
      <c r="A29" s="108"/>
      <c r="B29" s="107"/>
      <c r="C29" s="11" t="s">
        <v>60</v>
      </c>
      <c r="D29" s="100"/>
      <c r="E29" s="100"/>
      <c r="F29" s="101"/>
      <c r="G29" s="102"/>
      <c r="H29" s="100"/>
      <c r="I29" s="100"/>
      <c r="J29" s="100"/>
      <c r="K29" s="11" t="s">
        <v>60</v>
      </c>
      <c r="L29" s="60" t="s">
        <v>62</v>
      </c>
      <c r="M29" s="64" t="s">
        <v>62</v>
      </c>
      <c r="N29" s="64"/>
      <c r="O29" s="94"/>
      <c r="P29" s="133"/>
    </row>
    <row r="30" spans="1:16" s="15" customFormat="1" ht="23.25" customHeight="1" thickBot="1" x14ac:dyDescent="0.25">
      <c r="A30" s="231"/>
      <c r="B30" s="232"/>
      <c r="C30" s="79" t="s">
        <v>25</v>
      </c>
      <c r="D30" s="230"/>
      <c r="E30" s="230"/>
      <c r="F30" s="233"/>
      <c r="G30" s="234"/>
      <c r="H30" s="230"/>
      <c r="I30" s="230"/>
      <c r="J30" s="230"/>
      <c r="K30" s="79" t="s">
        <v>25</v>
      </c>
      <c r="L30" s="80" t="s">
        <v>62</v>
      </c>
      <c r="M30" s="81" t="s">
        <v>62</v>
      </c>
      <c r="N30" s="81"/>
      <c r="O30" s="235"/>
      <c r="P30" s="236"/>
    </row>
    <row r="31" spans="1:16" ht="35.5" customHeight="1" thickBot="1" x14ac:dyDescent="0.25">
      <c r="A31" s="113" t="s">
        <v>50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65">
        <f>SUM(M3:M30)</f>
        <v>6944903320</v>
      </c>
      <c r="N31" s="65">
        <f>SUM(N3:N30)</f>
        <v>0</v>
      </c>
      <c r="O31" s="65">
        <f>SUM(O3:O30)</f>
        <v>6626133700</v>
      </c>
      <c r="P31" s="65">
        <f>SUM(P3:P30)</f>
        <v>318769620</v>
      </c>
    </row>
  </sheetData>
  <mergeCells count="94">
    <mergeCell ref="O23:O25"/>
    <mergeCell ref="P23:P25"/>
    <mergeCell ref="O26:O30"/>
    <mergeCell ref="P26:P30"/>
    <mergeCell ref="O6:O8"/>
    <mergeCell ref="P6:P8"/>
    <mergeCell ref="O9:O11"/>
    <mergeCell ref="P9:P11"/>
    <mergeCell ref="O19:O22"/>
    <mergeCell ref="P19:P22"/>
    <mergeCell ref="O12:O15"/>
    <mergeCell ref="P12:P15"/>
    <mergeCell ref="O16:O18"/>
    <mergeCell ref="P16:P18"/>
    <mergeCell ref="A31:L31"/>
    <mergeCell ref="H26:H30"/>
    <mergeCell ref="I26:I30"/>
    <mergeCell ref="J26:J30"/>
    <mergeCell ref="A26:A30"/>
    <mergeCell ref="B26:B30"/>
    <mergeCell ref="D26:D30"/>
    <mergeCell ref="E26:E30"/>
    <mergeCell ref="F26:F30"/>
    <mergeCell ref="G26:G30"/>
    <mergeCell ref="H23:H25"/>
    <mergeCell ref="I23:I25"/>
    <mergeCell ref="J23:J25"/>
    <mergeCell ref="L23:L25"/>
    <mergeCell ref="M23:M25"/>
    <mergeCell ref="G23:G25"/>
    <mergeCell ref="J16:J18"/>
    <mergeCell ref="G19:G22"/>
    <mergeCell ref="H19:H22"/>
    <mergeCell ref="I19:I22"/>
    <mergeCell ref="J19:J22"/>
    <mergeCell ref="A19:A22"/>
    <mergeCell ref="B19:B22"/>
    <mergeCell ref="D19:D22"/>
    <mergeCell ref="E19:E22"/>
    <mergeCell ref="F19:F22"/>
    <mergeCell ref="A23:A25"/>
    <mergeCell ref="B23:B25"/>
    <mergeCell ref="D23:D25"/>
    <mergeCell ref="E23:E25"/>
    <mergeCell ref="F23:F25"/>
    <mergeCell ref="A16:A18"/>
    <mergeCell ref="B16:B18"/>
    <mergeCell ref="D16:D18"/>
    <mergeCell ref="E16:E18"/>
    <mergeCell ref="F16:F18"/>
    <mergeCell ref="A12:A15"/>
    <mergeCell ref="B12:B15"/>
    <mergeCell ref="D12:D15"/>
    <mergeCell ref="E12:E15"/>
    <mergeCell ref="F12:F15"/>
    <mergeCell ref="J12:J15"/>
    <mergeCell ref="G9:G11"/>
    <mergeCell ref="H9:H11"/>
    <mergeCell ref="G6:G8"/>
    <mergeCell ref="I9:I11"/>
    <mergeCell ref="J9:J11"/>
    <mergeCell ref="G16:G18"/>
    <mergeCell ref="H16:H18"/>
    <mergeCell ref="I16:I18"/>
    <mergeCell ref="G12:G15"/>
    <mergeCell ref="H12:H15"/>
    <mergeCell ref="I12:I15"/>
    <mergeCell ref="A1:P1"/>
    <mergeCell ref="A9:A11"/>
    <mergeCell ref="B9:B11"/>
    <mergeCell ref="D9:D11"/>
    <mergeCell ref="E9:E11"/>
    <mergeCell ref="F9:F11"/>
    <mergeCell ref="A6:A8"/>
    <mergeCell ref="B6:B8"/>
    <mergeCell ref="D6:D8"/>
    <mergeCell ref="E6:E8"/>
    <mergeCell ref="F6:F8"/>
    <mergeCell ref="H6:H8"/>
    <mergeCell ref="I6:I8"/>
    <mergeCell ref="J6:J8"/>
    <mergeCell ref="O3:O5"/>
    <mergeCell ref="P3:P5"/>
    <mergeCell ref="M3:M5"/>
    <mergeCell ref="A3:A5"/>
    <mergeCell ref="B3:B5"/>
    <mergeCell ref="D3:D5"/>
    <mergeCell ref="E3:E5"/>
    <mergeCell ref="F3:F5"/>
    <mergeCell ref="G3:G5"/>
    <mergeCell ref="H3:H5"/>
    <mergeCell ref="I3:I5"/>
    <mergeCell ref="J3:J5"/>
    <mergeCell ref="L3:L5"/>
  </mergeCells>
  <pageMargins left="0.67" right="0.2" top="0.67" bottom="0.27559055118110237" header="0.15748031496062992" footer="0.15748031496062992"/>
  <pageSetup paperSize="32767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7"/>
  <sheetViews>
    <sheetView topLeftCell="C1" zoomScale="50" zoomScaleNormal="50" workbookViewId="0">
      <selection activeCell="P74" sqref="A1:P74"/>
    </sheetView>
  </sheetViews>
  <sheetFormatPr baseColWidth="10" defaultColWidth="11.5" defaultRowHeight="15" x14ac:dyDescent="0.2"/>
  <cols>
    <col min="1" max="1" width="9.83203125" style="2" bestFit="1" customWidth="1"/>
    <col min="2" max="2" width="32.1640625" style="1" customWidth="1"/>
    <col min="3" max="3" width="51.6640625" style="1" bestFit="1" customWidth="1"/>
    <col min="4" max="6" width="14.1640625" style="1" customWidth="1"/>
    <col min="7" max="7" width="14.6640625" style="1" bestFit="1" customWidth="1"/>
    <col min="8" max="8" width="14.1640625" style="1" customWidth="1"/>
    <col min="9" max="9" width="13.6640625" style="1" customWidth="1"/>
    <col min="10" max="10" width="13.5" style="1" customWidth="1"/>
    <col min="11" max="11" width="51.6640625" style="1" bestFit="1" customWidth="1"/>
    <col min="12" max="12" width="49.1640625" style="1" bestFit="1" customWidth="1"/>
    <col min="13" max="13" width="27.6640625" style="3" customWidth="1"/>
    <col min="14" max="14" width="32.5" style="1" customWidth="1"/>
    <col min="15" max="15" width="25.33203125" style="1" customWidth="1"/>
    <col min="16" max="16" width="9.5" style="1" customWidth="1"/>
    <col min="17" max="16384" width="11.5" style="1"/>
  </cols>
  <sheetData>
    <row r="1" spans="1:16" s="36" customFormat="1" ht="30.75" customHeight="1" thickBot="1" x14ac:dyDescent="0.25">
      <c r="A1" s="225" t="s">
        <v>69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6" ht="33" thickBot="1" x14ac:dyDescent="0.25">
      <c r="A2" s="6" t="s">
        <v>0</v>
      </c>
      <c r="B2" s="7" t="s">
        <v>1</v>
      </c>
      <c r="C2" s="8" t="s">
        <v>7</v>
      </c>
      <c r="D2" s="7" t="s">
        <v>51</v>
      </c>
      <c r="E2" s="7" t="s">
        <v>2</v>
      </c>
      <c r="F2" s="7" t="s">
        <v>52</v>
      </c>
      <c r="G2" s="7" t="s">
        <v>53</v>
      </c>
      <c r="H2" s="7" t="s">
        <v>54</v>
      </c>
      <c r="I2" s="7" t="s">
        <v>55</v>
      </c>
      <c r="J2" s="7" t="s">
        <v>56</v>
      </c>
      <c r="K2" s="7" t="s">
        <v>3</v>
      </c>
      <c r="L2" s="8" t="s">
        <v>6</v>
      </c>
      <c r="M2" s="9" t="s">
        <v>5</v>
      </c>
      <c r="N2" s="9" t="s">
        <v>73</v>
      </c>
      <c r="O2" s="9" t="s">
        <v>74</v>
      </c>
      <c r="P2" s="176">
        <v>2020</v>
      </c>
    </row>
    <row r="3" spans="1:16" ht="23.25" customHeight="1" x14ac:dyDescent="0.2">
      <c r="A3" s="120">
        <v>9</v>
      </c>
      <c r="B3" s="116" t="s">
        <v>16</v>
      </c>
      <c r="C3" s="5" t="s">
        <v>29</v>
      </c>
      <c r="D3" s="210">
        <v>43901</v>
      </c>
      <c r="E3" s="210">
        <v>43902</v>
      </c>
      <c r="F3" s="219">
        <v>0.375</v>
      </c>
      <c r="G3" s="210">
        <v>43902</v>
      </c>
      <c r="H3" s="210">
        <v>43903</v>
      </c>
      <c r="I3" s="210">
        <v>43903</v>
      </c>
      <c r="J3" s="210">
        <v>44012</v>
      </c>
      <c r="K3" s="5" t="s">
        <v>29</v>
      </c>
      <c r="L3" s="222" t="s">
        <v>29</v>
      </c>
      <c r="M3" s="216">
        <v>997117370</v>
      </c>
      <c r="N3" s="184">
        <v>795643000</v>
      </c>
      <c r="O3" s="184">
        <v>201474370</v>
      </c>
      <c r="P3" s="176"/>
    </row>
    <row r="4" spans="1:16" ht="23.25" customHeight="1" x14ac:dyDescent="0.2">
      <c r="A4" s="120"/>
      <c r="B4" s="116"/>
      <c r="C4" s="5" t="s">
        <v>30</v>
      </c>
      <c r="D4" s="211"/>
      <c r="E4" s="211"/>
      <c r="F4" s="220"/>
      <c r="G4" s="211"/>
      <c r="H4" s="211"/>
      <c r="I4" s="211"/>
      <c r="J4" s="211"/>
      <c r="K4" s="5" t="s">
        <v>30</v>
      </c>
      <c r="L4" s="223"/>
      <c r="M4" s="217"/>
      <c r="N4" s="146"/>
      <c r="O4" s="146"/>
      <c r="P4" s="176"/>
    </row>
    <row r="5" spans="1:16" ht="23.25" customHeight="1" x14ac:dyDescent="0.2">
      <c r="A5" s="120"/>
      <c r="B5" s="116"/>
      <c r="C5" s="5" t="s">
        <v>31</v>
      </c>
      <c r="D5" s="212"/>
      <c r="E5" s="212"/>
      <c r="F5" s="221"/>
      <c r="G5" s="212"/>
      <c r="H5" s="212"/>
      <c r="I5" s="212"/>
      <c r="J5" s="212"/>
      <c r="K5" s="5" t="s">
        <v>31</v>
      </c>
      <c r="L5" s="227"/>
      <c r="M5" s="218"/>
      <c r="N5" s="147"/>
      <c r="O5" s="147"/>
      <c r="P5" s="176"/>
    </row>
    <row r="6" spans="1:16" ht="23.25" customHeight="1" x14ac:dyDescent="0.2">
      <c r="A6" s="119">
        <v>10</v>
      </c>
      <c r="B6" s="165" t="s">
        <v>17</v>
      </c>
      <c r="C6" s="11" t="s">
        <v>40</v>
      </c>
      <c r="D6" s="224">
        <v>43901</v>
      </c>
      <c r="E6" s="224">
        <v>43903</v>
      </c>
      <c r="F6" s="101">
        <v>0.34375</v>
      </c>
      <c r="G6" s="224">
        <v>43903</v>
      </c>
      <c r="H6" s="224">
        <v>43906</v>
      </c>
      <c r="I6" s="224">
        <v>43906</v>
      </c>
      <c r="J6" s="224">
        <v>44012</v>
      </c>
      <c r="K6" s="11" t="s">
        <v>40</v>
      </c>
      <c r="L6" s="27" t="s">
        <v>40</v>
      </c>
      <c r="M6" s="13">
        <v>599582000</v>
      </c>
      <c r="N6" s="142">
        <v>1199164000</v>
      </c>
      <c r="O6" s="142" t="s">
        <v>62</v>
      </c>
      <c r="P6" s="176"/>
    </row>
    <row r="7" spans="1:16" ht="23.25" customHeight="1" x14ac:dyDescent="0.2">
      <c r="A7" s="119"/>
      <c r="B7" s="166"/>
      <c r="C7" s="11" t="s">
        <v>41</v>
      </c>
      <c r="D7" s="119"/>
      <c r="E7" s="119"/>
      <c r="F7" s="101"/>
      <c r="G7" s="119"/>
      <c r="H7" s="119"/>
      <c r="I7" s="119"/>
      <c r="J7" s="119"/>
      <c r="K7" s="11" t="s">
        <v>41</v>
      </c>
      <c r="L7" s="27" t="s">
        <v>41</v>
      </c>
      <c r="M7" s="28">
        <v>359819000</v>
      </c>
      <c r="N7" s="143"/>
      <c r="O7" s="143"/>
      <c r="P7" s="176"/>
    </row>
    <row r="8" spans="1:16" ht="23.25" customHeight="1" x14ac:dyDescent="0.2">
      <c r="A8" s="119"/>
      <c r="B8" s="208"/>
      <c r="C8" s="11" t="s">
        <v>8</v>
      </c>
      <c r="D8" s="119"/>
      <c r="E8" s="119"/>
      <c r="F8" s="101"/>
      <c r="G8" s="119"/>
      <c r="H8" s="119"/>
      <c r="I8" s="119"/>
      <c r="J8" s="119"/>
      <c r="K8" s="11" t="s">
        <v>8</v>
      </c>
      <c r="L8" s="27" t="s">
        <v>8</v>
      </c>
      <c r="M8" s="13">
        <v>239763000</v>
      </c>
      <c r="N8" s="144"/>
      <c r="O8" s="144"/>
      <c r="P8" s="176"/>
    </row>
    <row r="9" spans="1:16" ht="23.25" customHeight="1" x14ac:dyDescent="0.2">
      <c r="A9" s="120">
        <v>12</v>
      </c>
      <c r="B9" s="222" t="s">
        <v>18</v>
      </c>
      <c r="C9" s="5" t="s">
        <v>32</v>
      </c>
      <c r="D9" s="210">
        <v>43902</v>
      </c>
      <c r="E9" s="210">
        <v>43904</v>
      </c>
      <c r="F9" s="219">
        <v>0.34375</v>
      </c>
      <c r="G9" s="210">
        <v>43906</v>
      </c>
      <c r="H9" s="210">
        <v>43906</v>
      </c>
      <c r="I9" s="210">
        <v>43906</v>
      </c>
      <c r="J9" s="210">
        <v>44012</v>
      </c>
      <c r="K9" s="5" t="s">
        <v>32</v>
      </c>
      <c r="L9" s="5" t="s">
        <v>32</v>
      </c>
      <c r="M9" s="29">
        <v>499860000</v>
      </c>
      <c r="N9" s="145">
        <v>921164000</v>
      </c>
      <c r="O9" s="185">
        <v>78556000</v>
      </c>
      <c r="P9" s="176"/>
    </row>
    <row r="10" spans="1:16" ht="23.25" customHeight="1" x14ac:dyDescent="0.2">
      <c r="A10" s="120"/>
      <c r="B10" s="223"/>
      <c r="C10" s="5" t="s">
        <v>25</v>
      </c>
      <c r="D10" s="211"/>
      <c r="E10" s="211"/>
      <c r="F10" s="220"/>
      <c r="G10" s="211"/>
      <c r="H10" s="211"/>
      <c r="I10" s="211"/>
      <c r="J10" s="211"/>
      <c r="K10" s="5" t="s">
        <v>25</v>
      </c>
      <c r="L10" s="5" t="s">
        <v>25</v>
      </c>
      <c r="M10" s="29">
        <v>299916000</v>
      </c>
      <c r="N10" s="146"/>
      <c r="O10" s="186"/>
      <c r="P10" s="176"/>
    </row>
    <row r="11" spans="1:16" ht="23.25" customHeight="1" x14ac:dyDescent="0.2">
      <c r="A11" s="120"/>
      <c r="B11" s="223"/>
      <c r="C11" s="5" t="s">
        <v>33</v>
      </c>
      <c r="D11" s="212"/>
      <c r="E11" s="212"/>
      <c r="F11" s="221"/>
      <c r="G11" s="212"/>
      <c r="H11" s="212"/>
      <c r="I11" s="212"/>
      <c r="J11" s="212"/>
      <c r="K11" s="5" t="s">
        <v>33</v>
      </c>
      <c r="L11" s="5" t="s">
        <v>33</v>
      </c>
      <c r="M11" s="29">
        <v>199944000</v>
      </c>
      <c r="N11" s="147"/>
      <c r="O11" s="187"/>
      <c r="P11" s="176"/>
    </row>
    <row r="12" spans="1:16" ht="23.25" customHeight="1" x14ac:dyDescent="0.2">
      <c r="A12" s="119">
        <v>15</v>
      </c>
      <c r="B12" s="107" t="s">
        <v>44</v>
      </c>
      <c r="C12" s="11" t="s">
        <v>35</v>
      </c>
      <c r="D12" s="174">
        <v>43985</v>
      </c>
      <c r="E12" s="174">
        <v>43990</v>
      </c>
      <c r="F12" s="194">
        <v>0.34375</v>
      </c>
      <c r="G12" s="174">
        <v>43994</v>
      </c>
      <c r="H12" s="174">
        <v>43997</v>
      </c>
      <c r="I12" s="174">
        <v>43997</v>
      </c>
      <c r="J12" s="174">
        <v>44027</v>
      </c>
      <c r="K12" s="11" t="s">
        <v>35</v>
      </c>
      <c r="L12" s="11" t="s">
        <v>35</v>
      </c>
      <c r="M12" s="24">
        <v>349980000</v>
      </c>
      <c r="N12" s="142">
        <v>699580000</v>
      </c>
      <c r="O12" s="142" t="s">
        <v>62</v>
      </c>
      <c r="P12" s="176"/>
    </row>
    <row r="13" spans="1:16" ht="23.25" customHeight="1" x14ac:dyDescent="0.2">
      <c r="A13" s="119"/>
      <c r="B13" s="107"/>
      <c r="C13" s="11" t="s">
        <v>36</v>
      </c>
      <c r="D13" s="175"/>
      <c r="E13" s="175"/>
      <c r="F13" s="195"/>
      <c r="G13" s="175"/>
      <c r="H13" s="175"/>
      <c r="I13" s="175"/>
      <c r="J13" s="175"/>
      <c r="K13" s="11" t="s">
        <v>36</v>
      </c>
      <c r="L13" s="11" t="s">
        <v>36</v>
      </c>
      <c r="M13" s="25">
        <v>209760000</v>
      </c>
      <c r="N13" s="143"/>
      <c r="O13" s="143"/>
      <c r="P13" s="176"/>
    </row>
    <row r="14" spans="1:16" ht="23.25" customHeight="1" x14ac:dyDescent="0.2">
      <c r="A14" s="119"/>
      <c r="B14" s="107"/>
      <c r="C14" s="11" t="s">
        <v>23</v>
      </c>
      <c r="D14" s="175"/>
      <c r="E14" s="175"/>
      <c r="F14" s="195"/>
      <c r="G14" s="175"/>
      <c r="H14" s="175"/>
      <c r="I14" s="175"/>
      <c r="J14" s="175"/>
      <c r="K14" s="11" t="s">
        <v>23</v>
      </c>
      <c r="L14" s="11" t="s">
        <v>23</v>
      </c>
      <c r="M14" s="25">
        <v>139840000</v>
      </c>
      <c r="N14" s="143"/>
      <c r="O14" s="143"/>
      <c r="P14" s="176"/>
    </row>
    <row r="15" spans="1:16" ht="23.25" customHeight="1" x14ac:dyDescent="0.2">
      <c r="A15" s="119"/>
      <c r="B15" s="107"/>
      <c r="C15" s="11" t="s">
        <v>37</v>
      </c>
      <c r="D15" s="205"/>
      <c r="E15" s="205"/>
      <c r="F15" s="209"/>
      <c r="G15" s="205"/>
      <c r="H15" s="205"/>
      <c r="I15" s="205"/>
      <c r="J15" s="205"/>
      <c r="K15" s="11" t="s">
        <v>37</v>
      </c>
      <c r="L15" s="11"/>
      <c r="M15" s="13"/>
      <c r="N15" s="144"/>
      <c r="O15" s="144"/>
      <c r="P15" s="176"/>
    </row>
    <row r="16" spans="1:16" ht="35.5" customHeight="1" x14ac:dyDescent="0.2">
      <c r="A16" s="152" t="s">
        <v>75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2">
        <f>SUM(M3:M15)</f>
        <v>3895581370</v>
      </c>
      <c r="N16" s="12">
        <f>SUM(N3:N15)</f>
        <v>3615551000</v>
      </c>
      <c r="O16" s="12">
        <f>SUM(O3:O15)</f>
        <v>280030370</v>
      </c>
      <c r="P16" s="176"/>
    </row>
    <row r="17" spans="1:16" s="15" customFormat="1" ht="35.5" customHeight="1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5"/>
      <c r="N17" s="35"/>
      <c r="P17" s="176"/>
    </row>
    <row r="18" spans="1:16" s="15" customFormat="1" ht="35.5" customHeight="1" x14ac:dyDescent="0.2">
      <c r="A18" s="206" t="s">
        <v>68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P18" s="176"/>
    </row>
    <row r="19" spans="1:16" x14ac:dyDescent="0.2">
      <c r="P19" s="176"/>
    </row>
    <row r="20" spans="1:16" ht="16" thickBot="1" x14ac:dyDescent="0.25">
      <c r="P20" s="176"/>
    </row>
    <row r="21" spans="1:16" ht="33" thickBot="1" x14ac:dyDescent="0.25">
      <c r="A21" s="6" t="s">
        <v>0</v>
      </c>
      <c r="B21" s="7" t="s">
        <v>1</v>
      </c>
      <c r="C21" s="8" t="s">
        <v>7</v>
      </c>
      <c r="D21" s="7" t="s">
        <v>51</v>
      </c>
      <c r="E21" s="7" t="s">
        <v>2</v>
      </c>
      <c r="F21" s="7" t="s">
        <v>52</v>
      </c>
      <c r="G21" s="7" t="s">
        <v>53</v>
      </c>
      <c r="H21" s="7" t="s">
        <v>54</v>
      </c>
      <c r="I21" s="7" t="s">
        <v>55</v>
      </c>
      <c r="J21" s="7" t="s">
        <v>56</v>
      </c>
      <c r="K21" s="7" t="s">
        <v>3</v>
      </c>
      <c r="L21" s="8" t="s">
        <v>6</v>
      </c>
      <c r="M21" s="9" t="s">
        <v>5</v>
      </c>
      <c r="N21" s="9" t="s">
        <v>73</v>
      </c>
      <c r="O21" s="9" t="s">
        <v>74</v>
      </c>
      <c r="P21" s="176"/>
    </row>
    <row r="22" spans="1:16" ht="23.25" customHeight="1" x14ac:dyDescent="0.2">
      <c r="A22" s="120">
        <v>16</v>
      </c>
      <c r="B22" s="112" t="s">
        <v>43</v>
      </c>
      <c r="C22" s="5" t="s">
        <v>32</v>
      </c>
      <c r="D22" s="210">
        <v>44036</v>
      </c>
      <c r="E22" s="210">
        <v>44039</v>
      </c>
      <c r="F22" s="219">
        <v>0.34375</v>
      </c>
      <c r="G22" s="210">
        <v>44040</v>
      </c>
      <c r="H22" s="210">
        <v>44041</v>
      </c>
      <c r="I22" s="210">
        <v>44041</v>
      </c>
      <c r="J22" s="210">
        <v>44135</v>
      </c>
      <c r="K22" s="5" t="s">
        <v>32</v>
      </c>
      <c r="L22" s="5" t="s">
        <v>32</v>
      </c>
      <c r="M22" s="29">
        <v>349999875</v>
      </c>
      <c r="N22" s="184">
        <v>686260500</v>
      </c>
      <c r="O22" s="184">
        <v>13739250</v>
      </c>
      <c r="P22" s="176"/>
    </row>
    <row r="23" spans="1:16" ht="23.25" customHeight="1" x14ac:dyDescent="0.2">
      <c r="A23" s="120"/>
      <c r="B23" s="112"/>
      <c r="C23" s="5" t="s">
        <v>25</v>
      </c>
      <c r="D23" s="211"/>
      <c r="E23" s="211"/>
      <c r="F23" s="220"/>
      <c r="G23" s="211"/>
      <c r="H23" s="211"/>
      <c r="I23" s="211"/>
      <c r="J23" s="211"/>
      <c r="K23" s="5" t="s">
        <v>25</v>
      </c>
      <c r="L23" s="5" t="s">
        <v>25</v>
      </c>
      <c r="M23" s="29">
        <v>209999925</v>
      </c>
      <c r="N23" s="146"/>
      <c r="O23" s="146"/>
      <c r="P23" s="176"/>
    </row>
    <row r="24" spans="1:16" ht="23.25" customHeight="1" x14ac:dyDescent="0.2">
      <c r="A24" s="120"/>
      <c r="B24" s="112"/>
      <c r="C24" s="5" t="s">
        <v>33</v>
      </c>
      <c r="D24" s="212"/>
      <c r="E24" s="212"/>
      <c r="F24" s="221"/>
      <c r="G24" s="212"/>
      <c r="H24" s="212"/>
      <c r="I24" s="212"/>
      <c r="J24" s="212"/>
      <c r="K24" s="5" t="s">
        <v>33</v>
      </c>
      <c r="L24" s="5" t="s">
        <v>33</v>
      </c>
      <c r="M24" s="29">
        <v>139999950</v>
      </c>
      <c r="N24" s="147"/>
      <c r="O24" s="147"/>
      <c r="P24" s="176"/>
    </row>
    <row r="25" spans="1:16" ht="23.25" customHeight="1" x14ac:dyDescent="0.2">
      <c r="A25" s="119">
        <v>17</v>
      </c>
      <c r="B25" s="107" t="s">
        <v>47</v>
      </c>
      <c r="C25" s="11" t="s">
        <v>35</v>
      </c>
      <c r="D25" s="174">
        <v>44036</v>
      </c>
      <c r="E25" s="174">
        <v>44039</v>
      </c>
      <c r="F25" s="194">
        <v>0.39583333333333331</v>
      </c>
      <c r="G25" s="174">
        <v>44040</v>
      </c>
      <c r="H25" s="174">
        <v>44041</v>
      </c>
      <c r="I25" s="174">
        <v>44041</v>
      </c>
      <c r="J25" s="174">
        <v>44128</v>
      </c>
      <c r="K25" s="11" t="s">
        <v>35</v>
      </c>
      <c r="L25" s="11" t="s">
        <v>35</v>
      </c>
      <c r="M25" s="16">
        <v>400015000</v>
      </c>
      <c r="N25" s="142">
        <v>799645000</v>
      </c>
      <c r="O25" s="142" t="s">
        <v>62</v>
      </c>
      <c r="P25" s="176"/>
    </row>
    <row r="26" spans="1:16" ht="23.25" customHeight="1" x14ac:dyDescent="0.2">
      <c r="A26" s="119"/>
      <c r="B26" s="107"/>
      <c r="C26" s="11" t="s">
        <v>36</v>
      </c>
      <c r="D26" s="175"/>
      <c r="E26" s="175"/>
      <c r="F26" s="195"/>
      <c r="G26" s="175"/>
      <c r="H26" s="175"/>
      <c r="I26" s="175"/>
      <c r="J26" s="175"/>
      <c r="K26" s="11" t="s">
        <v>36</v>
      </c>
      <c r="L26" s="11" t="s">
        <v>36</v>
      </c>
      <c r="M26" s="13">
        <v>239855000</v>
      </c>
      <c r="N26" s="143"/>
      <c r="O26" s="143"/>
      <c r="P26" s="176"/>
    </row>
    <row r="27" spans="1:16" ht="23.25" customHeight="1" x14ac:dyDescent="0.2">
      <c r="A27" s="119"/>
      <c r="B27" s="107"/>
      <c r="C27" s="11" t="s">
        <v>23</v>
      </c>
      <c r="D27" s="175"/>
      <c r="E27" s="175"/>
      <c r="F27" s="195"/>
      <c r="G27" s="175"/>
      <c r="H27" s="175"/>
      <c r="I27" s="175"/>
      <c r="J27" s="175"/>
      <c r="K27" s="11" t="s">
        <v>23</v>
      </c>
      <c r="L27" s="11" t="s">
        <v>23</v>
      </c>
      <c r="M27" s="13">
        <v>159775000</v>
      </c>
      <c r="N27" s="143"/>
      <c r="O27" s="143"/>
      <c r="P27" s="176"/>
    </row>
    <row r="28" spans="1:16" ht="23.25" customHeight="1" x14ac:dyDescent="0.2">
      <c r="A28" s="119"/>
      <c r="B28" s="107"/>
      <c r="C28" s="11" t="s">
        <v>37</v>
      </c>
      <c r="D28" s="205"/>
      <c r="E28" s="205"/>
      <c r="F28" s="209"/>
      <c r="G28" s="205"/>
      <c r="H28" s="205"/>
      <c r="I28" s="205"/>
      <c r="J28" s="205"/>
      <c r="K28" s="11" t="s">
        <v>37</v>
      </c>
      <c r="L28" s="11"/>
      <c r="M28" s="13"/>
      <c r="N28" s="144"/>
      <c r="O28" s="144"/>
      <c r="P28" s="176"/>
    </row>
    <row r="29" spans="1:16" ht="23.25" customHeight="1" x14ac:dyDescent="0.2">
      <c r="A29" s="120">
        <v>18</v>
      </c>
      <c r="B29" s="112" t="s">
        <v>48</v>
      </c>
      <c r="C29" s="5" t="s">
        <v>25</v>
      </c>
      <c r="D29" s="210">
        <v>44046</v>
      </c>
      <c r="E29" s="210">
        <v>44048</v>
      </c>
      <c r="F29" s="219">
        <v>0.34375</v>
      </c>
      <c r="G29" s="210">
        <v>44050</v>
      </c>
      <c r="H29" s="210">
        <v>44053</v>
      </c>
      <c r="I29" s="210">
        <v>44055</v>
      </c>
      <c r="J29" s="210">
        <v>44104</v>
      </c>
      <c r="K29" s="5" t="s">
        <v>25</v>
      </c>
      <c r="L29" s="213" t="s">
        <v>25</v>
      </c>
      <c r="M29" s="216">
        <v>50000000</v>
      </c>
      <c r="N29" s="145">
        <v>25000000</v>
      </c>
      <c r="O29" s="145">
        <v>25000000</v>
      </c>
      <c r="P29" s="176"/>
    </row>
    <row r="30" spans="1:16" ht="23.25" customHeight="1" x14ac:dyDescent="0.2">
      <c r="A30" s="120"/>
      <c r="B30" s="112"/>
      <c r="C30" s="5" t="s">
        <v>8</v>
      </c>
      <c r="D30" s="211"/>
      <c r="E30" s="211"/>
      <c r="F30" s="220"/>
      <c r="G30" s="211"/>
      <c r="H30" s="211"/>
      <c r="I30" s="211"/>
      <c r="J30" s="211"/>
      <c r="K30" s="5" t="s">
        <v>8</v>
      </c>
      <c r="L30" s="214"/>
      <c r="M30" s="217"/>
      <c r="N30" s="146"/>
      <c r="O30" s="146"/>
      <c r="P30" s="176"/>
    </row>
    <row r="31" spans="1:16" ht="23.25" customHeight="1" x14ac:dyDescent="0.2">
      <c r="A31" s="120"/>
      <c r="B31" s="112"/>
      <c r="C31" s="5" t="s">
        <v>57</v>
      </c>
      <c r="D31" s="212"/>
      <c r="E31" s="212"/>
      <c r="F31" s="221"/>
      <c r="G31" s="212"/>
      <c r="H31" s="212"/>
      <c r="I31" s="212"/>
      <c r="J31" s="212"/>
      <c r="K31" s="5" t="s">
        <v>57</v>
      </c>
      <c r="L31" s="215"/>
      <c r="M31" s="218"/>
      <c r="N31" s="147"/>
      <c r="O31" s="147"/>
      <c r="P31" s="176"/>
    </row>
    <row r="32" spans="1:16" ht="35.5" customHeight="1" x14ac:dyDescent="0.2">
      <c r="A32" s="152" t="s">
        <v>79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2">
        <f>SUM(M22:M31)</f>
        <v>1549644750</v>
      </c>
      <c r="N32" s="12">
        <f>SUM(N22:N31)</f>
        <v>1510905500</v>
      </c>
      <c r="O32" s="12">
        <f>SUM(O22:O31)</f>
        <v>38739250</v>
      </c>
      <c r="P32" s="176"/>
    </row>
    <row r="33" spans="1:16" s="15" customFormat="1" ht="35.5" customHeight="1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5"/>
      <c r="N33" s="35"/>
      <c r="O33" s="35"/>
      <c r="P33" s="176"/>
    </row>
    <row r="34" spans="1:16" x14ac:dyDescent="0.2">
      <c r="P34" s="176"/>
    </row>
    <row r="35" spans="1:16" ht="21" x14ac:dyDescent="0.2">
      <c r="A35" s="206" t="s">
        <v>70</v>
      </c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P35" s="176"/>
    </row>
    <row r="36" spans="1:16" ht="16" thickBot="1" x14ac:dyDescent="0.25">
      <c r="P36" s="176"/>
    </row>
    <row r="37" spans="1:16" ht="33" thickBot="1" x14ac:dyDescent="0.25">
      <c r="A37" s="6" t="s">
        <v>0</v>
      </c>
      <c r="B37" s="7" t="s">
        <v>1</v>
      </c>
      <c r="C37" s="8" t="s">
        <v>7</v>
      </c>
      <c r="D37" s="7" t="s">
        <v>51</v>
      </c>
      <c r="E37" s="7" t="s">
        <v>2</v>
      </c>
      <c r="F37" s="7" t="s">
        <v>52</v>
      </c>
      <c r="G37" s="7" t="s">
        <v>53</v>
      </c>
      <c r="H37" s="7" t="s">
        <v>54</v>
      </c>
      <c r="I37" s="7" t="s">
        <v>55</v>
      </c>
      <c r="J37" s="7" t="s">
        <v>56</v>
      </c>
      <c r="K37" s="7" t="s">
        <v>3</v>
      </c>
      <c r="L37" s="8" t="s">
        <v>6</v>
      </c>
      <c r="M37" s="9" t="s">
        <v>5</v>
      </c>
      <c r="N37" s="44" t="s">
        <v>73</v>
      </c>
      <c r="O37" s="9" t="s">
        <v>74</v>
      </c>
      <c r="P37" s="176"/>
    </row>
    <row r="38" spans="1:16" ht="23.25" customHeight="1" x14ac:dyDescent="0.2">
      <c r="A38" s="207">
        <v>21</v>
      </c>
      <c r="B38" s="165" t="s">
        <v>66</v>
      </c>
      <c r="C38" s="11" t="s">
        <v>35</v>
      </c>
      <c r="D38" s="174">
        <v>44162</v>
      </c>
      <c r="E38" s="174">
        <v>44166</v>
      </c>
      <c r="F38" s="194">
        <v>0.39583333333333331</v>
      </c>
      <c r="G38" s="149">
        <v>44167</v>
      </c>
      <c r="H38" s="174">
        <v>44167</v>
      </c>
      <c r="I38" s="174">
        <v>44168</v>
      </c>
      <c r="J38" s="174">
        <v>44196</v>
      </c>
      <c r="K38" s="11" t="s">
        <v>35</v>
      </c>
      <c r="L38" s="11" t="s">
        <v>35</v>
      </c>
      <c r="M38" s="16">
        <v>749838600</v>
      </c>
      <c r="N38" s="142">
        <v>1499677200</v>
      </c>
      <c r="O38" s="178" t="s">
        <v>62</v>
      </c>
      <c r="P38" s="176"/>
    </row>
    <row r="39" spans="1:16" ht="23.25" customHeight="1" x14ac:dyDescent="0.2">
      <c r="A39" s="179"/>
      <c r="B39" s="166"/>
      <c r="C39" s="11" t="s">
        <v>36</v>
      </c>
      <c r="D39" s="175"/>
      <c r="E39" s="175"/>
      <c r="F39" s="195"/>
      <c r="G39" s="150"/>
      <c r="H39" s="175"/>
      <c r="I39" s="175"/>
      <c r="J39" s="175"/>
      <c r="K39" s="11" t="s">
        <v>36</v>
      </c>
      <c r="L39" s="11" t="s">
        <v>25</v>
      </c>
      <c r="M39" s="13">
        <v>449992800</v>
      </c>
      <c r="N39" s="143"/>
      <c r="O39" s="179"/>
      <c r="P39" s="176"/>
    </row>
    <row r="40" spans="1:16" ht="23.25" customHeight="1" x14ac:dyDescent="0.2">
      <c r="A40" s="179"/>
      <c r="B40" s="166"/>
      <c r="C40" s="11" t="s">
        <v>61</v>
      </c>
      <c r="D40" s="175"/>
      <c r="E40" s="175"/>
      <c r="F40" s="195"/>
      <c r="G40" s="150"/>
      <c r="H40" s="175"/>
      <c r="I40" s="175"/>
      <c r="J40" s="175"/>
      <c r="K40" s="11" t="s">
        <v>61</v>
      </c>
      <c r="L40" s="11" t="s">
        <v>36</v>
      </c>
      <c r="M40" s="13">
        <v>299845800</v>
      </c>
      <c r="N40" s="143"/>
      <c r="O40" s="179"/>
      <c r="P40" s="176"/>
    </row>
    <row r="41" spans="1:16" ht="23.25" customHeight="1" x14ac:dyDescent="0.2">
      <c r="A41" s="179"/>
      <c r="B41" s="166"/>
      <c r="C41" s="11" t="s">
        <v>60</v>
      </c>
      <c r="D41" s="175"/>
      <c r="E41" s="175"/>
      <c r="F41" s="195"/>
      <c r="G41" s="150"/>
      <c r="H41" s="175"/>
      <c r="I41" s="175"/>
      <c r="J41" s="175"/>
      <c r="K41" s="11" t="s">
        <v>60</v>
      </c>
      <c r="L41" s="27" t="s">
        <v>62</v>
      </c>
      <c r="M41" s="13" t="s">
        <v>62</v>
      </c>
      <c r="N41" s="143"/>
      <c r="O41" s="179"/>
      <c r="P41" s="176"/>
    </row>
    <row r="42" spans="1:16" s="15" customFormat="1" ht="23.25" customHeight="1" x14ac:dyDescent="0.2">
      <c r="A42" s="180"/>
      <c r="B42" s="208"/>
      <c r="C42" s="11" t="s">
        <v>25</v>
      </c>
      <c r="D42" s="205"/>
      <c r="E42" s="205"/>
      <c r="F42" s="209"/>
      <c r="G42" s="151"/>
      <c r="H42" s="205"/>
      <c r="I42" s="205"/>
      <c r="J42" s="205"/>
      <c r="K42" s="11" t="s">
        <v>25</v>
      </c>
      <c r="L42" s="26" t="s">
        <v>62</v>
      </c>
      <c r="M42" s="28" t="s">
        <v>62</v>
      </c>
      <c r="N42" s="144"/>
      <c r="O42" s="180"/>
      <c r="P42" s="176"/>
    </row>
    <row r="43" spans="1:16" s="15" customFormat="1" ht="23.25" customHeight="1" x14ac:dyDescent="0.2">
      <c r="A43" s="148" t="s">
        <v>75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2">
        <f>SUM(M38:M42)</f>
        <v>1499677200</v>
      </c>
      <c r="N43" s="12">
        <f>SUM(N38)</f>
        <v>1499677200</v>
      </c>
      <c r="O43" s="12">
        <f>SUM(O38)</f>
        <v>0</v>
      </c>
      <c r="P43" s="176"/>
    </row>
    <row r="44" spans="1:16" s="53" customFormat="1" ht="23.25" customHeight="1" thickBot="1" x14ac:dyDescent="0.25">
      <c r="A44" s="46"/>
      <c r="B44" s="47"/>
      <c r="C44" s="48"/>
      <c r="D44" s="49"/>
      <c r="E44" s="49"/>
      <c r="F44" s="50"/>
      <c r="G44" s="51"/>
      <c r="H44" s="49"/>
      <c r="I44" s="49"/>
      <c r="J44" s="49"/>
      <c r="K44" s="48"/>
      <c r="L44" s="47"/>
      <c r="M44" s="52"/>
      <c r="N44" s="52"/>
    </row>
    <row r="45" spans="1:16" s="53" customFormat="1" ht="23.25" customHeight="1" thickBot="1" x14ac:dyDescent="0.25">
      <c r="A45" s="139" t="s">
        <v>76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1"/>
      <c r="N45" s="55">
        <f>+N16+N32+N43</f>
        <v>6626133700</v>
      </c>
    </row>
    <row r="46" spans="1:16" s="53" customFormat="1" ht="23.25" customHeight="1" thickBot="1" x14ac:dyDescent="0.25">
      <c r="A46" s="46"/>
      <c r="B46" s="47"/>
      <c r="C46" s="48"/>
      <c r="D46" s="49"/>
      <c r="E46" s="49"/>
      <c r="F46" s="50"/>
      <c r="G46" s="51"/>
      <c r="H46" s="49"/>
      <c r="I46" s="49"/>
      <c r="J46" s="49"/>
      <c r="K46" s="48"/>
      <c r="L46" s="47"/>
      <c r="M46" s="52"/>
      <c r="N46" s="52"/>
    </row>
    <row r="47" spans="1:16" s="53" customFormat="1" ht="40.5" customHeight="1" thickBot="1" x14ac:dyDescent="0.25">
      <c r="A47" s="6" t="s">
        <v>0</v>
      </c>
      <c r="B47" s="7" t="s">
        <v>1</v>
      </c>
      <c r="C47" s="8" t="s">
        <v>7</v>
      </c>
      <c r="D47" s="7" t="s">
        <v>51</v>
      </c>
      <c r="E47" s="7" t="s">
        <v>2</v>
      </c>
      <c r="F47" s="7" t="s">
        <v>52</v>
      </c>
      <c r="G47" s="7" t="s">
        <v>53</v>
      </c>
      <c r="H47" s="7" t="s">
        <v>54</v>
      </c>
      <c r="I47" s="7" t="s">
        <v>55</v>
      </c>
      <c r="J47" s="7" t="s">
        <v>56</v>
      </c>
      <c r="K47" s="7" t="s">
        <v>3</v>
      </c>
      <c r="L47" s="8" t="s">
        <v>6</v>
      </c>
      <c r="M47" s="9" t="s">
        <v>5</v>
      </c>
      <c r="N47" s="9" t="s">
        <v>73</v>
      </c>
      <c r="O47" s="9" t="s">
        <v>74</v>
      </c>
      <c r="P47" s="177">
        <v>2021</v>
      </c>
    </row>
    <row r="48" spans="1:16" s="15" customFormat="1" ht="23.25" customHeight="1" x14ac:dyDescent="0.2">
      <c r="A48" s="196">
        <v>4</v>
      </c>
      <c r="B48" s="199" t="s">
        <v>17</v>
      </c>
      <c r="C48" s="22" t="s">
        <v>35</v>
      </c>
      <c r="D48" s="191">
        <v>44224</v>
      </c>
      <c r="E48" s="191">
        <v>44228</v>
      </c>
      <c r="F48" s="202">
        <v>0.4375</v>
      </c>
      <c r="G48" s="191">
        <v>44235</v>
      </c>
      <c r="H48" s="191">
        <v>44229</v>
      </c>
      <c r="I48" s="191">
        <v>44236</v>
      </c>
      <c r="J48" s="191">
        <v>44377</v>
      </c>
      <c r="K48" s="22" t="s">
        <v>35</v>
      </c>
      <c r="L48" s="22" t="s">
        <v>35</v>
      </c>
      <c r="M48" s="45">
        <v>600043500</v>
      </c>
      <c r="N48" s="188">
        <v>1199635650</v>
      </c>
      <c r="O48" s="188" t="s">
        <v>62</v>
      </c>
      <c r="P48" s="177"/>
    </row>
    <row r="49" spans="1:16" s="15" customFormat="1" ht="23.25" customHeight="1" x14ac:dyDescent="0.2">
      <c r="A49" s="197"/>
      <c r="B49" s="200"/>
      <c r="C49" s="21" t="s">
        <v>36</v>
      </c>
      <c r="D49" s="192"/>
      <c r="E49" s="192"/>
      <c r="F49" s="203"/>
      <c r="G49" s="192"/>
      <c r="H49" s="192"/>
      <c r="I49" s="192"/>
      <c r="J49" s="192"/>
      <c r="K49" s="21" t="s">
        <v>36</v>
      </c>
      <c r="L49" s="21" t="s">
        <v>25</v>
      </c>
      <c r="M49" s="40">
        <v>359845500</v>
      </c>
      <c r="N49" s="189"/>
      <c r="O49" s="189"/>
      <c r="P49" s="177"/>
    </row>
    <row r="50" spans="1:16" s="15" customFormat="1" ht="23.25" customHeight="1" x14ac:dyDescent="0.2">
      <c r="A50" s="197"/>
      <c r="B50" s="200"/>
      <c r="C50" s="21" t="s">
        <v>60</v>
      </c>
      <c r="D50" s="192"/>
      <c r="E50" s="192"/>
      <c r="F50" s="203"/>
      <c r="G50" s="192"/>
      <c r="H50" s="192"/>
      <c r="I50" s="192"/>
      <c r="J50" s="192"/>
      <c r="K50" s="21" t="s">
        <v>60</v>
      </c>
      <c r="L50" s="21" t="s">
        <v>36</v>
      </c>
      <c r="M50" s="40">
        <v>239746500</v>
      </c>
      <c r="N50" s="189"/>
      <c r="O50" s="189"/>
      <c r="P50" s="177"/>
    </row>
    <row r="51" spans="1:16" s="15" customFormat="1" ht="23.25" customHeight="1" x14ac:dyDescent="0.2">
      <c r="A51" s="197"/>
      <c r="B51" s="200"/>
      <c r="C51" s="21" t="s">
        <v>61</v>
      </c>
      <c r="D51" s="192"/>
      <c r="E51" s="192"/>
      <c r="F51" s="203"/>
      <c r="G51" s="192"/>
      <c r="H51" s="192"/>
      <c r="I51" s="192"/>
      <c r="J51" s="192"/>
      <c r="K51" s="21" t="s">
        <v>61</v>
      </c>
      <c r="L51" s="31" t="s">
        <v>62</v>
      </c>
      <c r="M51" s="41" t="s">
        <v>62</v>
      </c>
      <c r="N51" s="189"/>
      <c r="O51" s="189"/>
      <c r="P51" s="177"/>
    </row>
    <row r="52" spans="1:16" s="15" customFormat="1" ht="25.5" customHeight="1" x14ac:dyDescent="0.2">
      <c r="A52" s="198"/>
      <c r="B52" s="201"/>
      <c r="C52" s="21" t="s">
        <v>25</v>
      </c>
      <c r="D52" s="193"/>
      <c r="E52" s="193"/>
      <c r="F52" s="204"/>
      <c r="G52" s="193"/>
      <c r="H52" s="193"/>
      <c r="I52" s="193"/>
      <c r="J52" s="193"/>
      <c r="K52" s="21" t="s">
        <v>25</v>
      </c>
      <c r="L52" s="42" t="s">
        <v>62</v>
      </c>
      <c r="M52" s="41" t="s">
        <v>62</v>
      </c>
      <c r="N52" s="190"/>
      <c r="O52" s="190"/>
      <c r="P52" s="177"/>
    </row>
    <row r="53" spans="1:16" s="15" customFormat="1" ht="23.25" customHeight="1" x14ac:dyDescent="0.2">
      <c r="A53" s="119">
        <v>5</v>
      </c>
      <c r="B53" s="107" t="s">
        <v>16</v>
      </c>
      <c r="C53" s="11" t="s">
        <v>29</v>
      </c>
      <c r="D53" s="174">
        <v>44232</v>
      </c>
      <c r="E53" s="174">
        <v>44235</v>
      </c>
      <c r="F53" s="194">
        <v>0.35416666666666669</v>
      </c>
      <c r="G53" s="174">
        <v>44235</v>
      </c>
      <c r="H53" s="174">
        <v>44236</v>
      </c>
      <c r="I53" s="174">
        <v>44236</v>
      </c>
      <c r="J53" s="174">
        <v>44377</v>
      </c>
      <c r="K53" s="11" t="s">
        <v>29</v>
      </c>
      <c r="L53" s="165" t="s">
        <v>29</v>
      </c>
      <c r="M53" s="167">
        <v>350000000</v>
      </c>
      <c r="N53" s="181">
        <v>142175000</v>
      </c>
      <c r="O53" s="181">
        <f>+M53-N53</f>
        <v>207825000</v>
      </c>
      <c r="P53" s="177"/>
    </row>
    <row r="54" spans="1:16" s="15" customFormat="1" ht="23.25" customHeight="1" x14ac:dyDescent="0.2">
      <c r="A54" s="119"/>
      <c r="B54" s="107"/>
      <c r="C54" s="11" t="s">
        <v>30</v>
      </c>
      <c r="D54" s="175"/>
      <c r="E54" s="175"/>
      <c r="F54" s="195"/>
      <c r="G54" s="175"/>
      <c r="H54" s="175"/>
      <c r="I54" s="175"/>
      <c r="J54" s="175"/>
      <c r="K54" s="11" t="s">
        <v>30</v>
      </c>
      <c r="L54" s="166"/>
      <c r="M54" s="168"/>
      <c r="N54" s="182"/>
      <c r="O54" s="182"/>
      <c r="P54" s="177"/>
    </row>
    <row r="55" spans="1:16" s="15" customFormat="1" ht="23.25" customHeight="1" x14ac:dyDescent="0.2">
      <c r="A55" s="119"/>
      <c r="B55" s="107"/>
      <c r="C55" s="11" t="s">
        <v>71</v>
      </c>
      <c r="D55" s="175"/>
      <c r="E55" s="175"/>
      <c r="F55" s="195"/>
      <c r="G55" s="175"/>
      <c r="H55" s="175"/>
      <c r="I55" s="175"/>
      <c r="J55" s="175"/>
      <c r="K55" s="11" t="s">
        <v>31</v>
      </c>
      <c r="L55" s="166"/>
      <c r="M55" s="168"/>
      <c r="N55" s="182"/>
      <c r="O55" s="182"/>
      <c r="P55" s="177"/>
    </row>
    <row r="56" spans="1:16" s="15" customFormat="1" ht="23.25" customHeight="1" x14ac:dyDescent="0.2">
      <c r="A56" s="119"/>
      <c r="B56" s="107"/>
      <c r="C56" s="11" t="s">
        <v>31</v>
      </c>
      <c r="D56" s="175"/>
      <c r="E56" s="175"/>
      <c r="F56" s="195"/>
      <c r="G56" s="175"/>
      <c r="H56" s="175"/>
      <c r="I56" s="175"/>
      <c r="J56" s="175"/>
      <c r="K56" s="11" t="s">
        <v>62</v>
      </c>
      <c r="L56" s="166"/>
      <c r="M56" s="168"/>
      <c r="N56" s="183"/>
      <c r="O56" s="183"/>
      <c r="P56" s="177"/>
    </row>
    <row r="57" spans="1:16" s="15" customFormat="1" ht="23.25" customHeight="1" x14ac:dyDescent="0.2">
      <c r="A57" s="118">
        <v>6</v>
      </c>
      <c r="B57" s="169" t="s">
        <v>18</v>
      </c>
      <c r="C57" s="5" t="s">
        <v>32</v>
      </c>
      <c r="D57" s="162">
        <v>44232</v>
      </c>
      <c r="E57" s="162">
        <v>44235</v>
      </c>
      <c r="F57" s="171">
        <v>0.41666666666666669</v>
      </c>
      <c r="G57" s="162">
        <v>44235</v>
      </c>
      <c r="H57" s="162">
        <v>44263</v>
      </c>
      <c r="I57" s="162">
        <v>44236</v>
      </c>
      <c r="J57" s="162">
        <v>44377</v>
      </c>
      <c r="K57" s="5" t="s">
        <v>32</v>
      </c>
      <c r="L57" s="5" t="s">
        <v>25</v>
      </c>
      <c r="M57" s="41">
        <v>249981250</v>
      </c>
      <c r="N57" s="54">
        <v>49900000</v>
      </c>
      <c r="O57" s="54">
        <f>+M57-N57</f>
        <v>200081250</v>
      </c>
      <c r="P57" s="177"/>
    </row>
    <row r="58" spans="1:16" s="15" customFormat="1" ht="23.25" customHeight="1" x14ac:dyDescent="0.2">
      <c r="A58" s="118"/>
      <c r="B58" s="170"/>
      <c r="C58" s="5" t="s">
        <v>72</v>
      </c>
      <c r="D58" s="163"/>
      <c r="E58" s="163"/>
      <c r="F58" s="172"/>
      <c r="G58" s="163"/>
      <c r="H58" s="163"/>
      <c r="I58" s="163"/>
      <c r="J58" s="163"/>
      <c r="K58" s="5" t="s">
        <v>72</v>
      </c>
      <c r="L58" s="5" t="s">
        <v>64</v>
      </c>
      <c r="M58" s="23">
        <v>149988750</v>
      </c>
      <c r="N58" s="54">
        <v>44787500</v>
      </c>
      <c r="O58" s="54">
        <f>+M58-N58</f>
        <v>105201250</v>
      </c>
      <c r="P58" s="177"/>
    </row>
    <row r="59" spans="1:16" s="15" customFormat="1" ht="23.25" customHeight="1" x14ac:dyDescent="0.2">
      <c r="A59" s="118"/>
      <c r="B59" s="170"/>
      <c r="C59" s="5" t="s">
        <v>57</v>
      </c>
      <c r="D59" s="163"/>
      <c r="E59" s="163"/>
      <c r="F59" s="172"/>
      <c r="G59" s="163"/>
      <c r="H59" s="163"/>
      <c r="I59" s="163"/>
      <c r="J59" s="163"/>
      <c r="K59" s="5" t="s">
        <v>57</v>
      </c>
      <c r="L59" s="5" t="s">
        <v>33</v>
      </c>
      <c r="M59" s="23">
        <v>99992500</v>
      </c>
      <c r="N59" s="54">
        <v>28820000</v>
      </c>
      <c r="O59" s="54">
        <f>+M59-N59</f>
        <v>71172500</v>
      </c>
      <c r="P59" s="177"/>
    </row>
    <row r="60" spans="1:16" s="15" customFormat="1" ht="23.25" customHeight="1" x14ac:dyDescent="0.2">
      <c r="A60" s="118"/>
      <c r="B60" s="170"/>
      <c r="C60" s="5" t="s">
        <v>25</v>
      </c>
      <c r="D60" s="163"/>
      <c r="E60" s="163"/>
      <c r="F60" s="172"/>
      <c r="G60" s="163"/>
      <c r="H60" s="163"/>
      <c r="I60" s="163"/>
      <c r="J60" s="163"/>
      <c r="K60" s="5" t="s">
        <v>25</v>
      </c>
      <c r="L60" s="30" t="s">
        <v>62</v>
      </c>
      <c r="M60" s="23"/>
      <c r="N60" s="45"/>
      <c r="O60" s="45"/>
      <c r="P60" s="177"/>
    </row>
    <row r="61" spans="1:16" s="15" customFormat="1" ht="23.25" customHeight="1" x14ac:dyDescent="0.2">
      <c r="A61" s="118"/>
      <c r="B61" s="170"/>
      <c r="C61" s="5" t="s">
        <v>64</v>
      </c>
      <c r="D61" s="163"/>
      <c r="E61" s="163"/>
      <c r="F61" s="172"/>
      <c r="G61" s="163"/>
      <c r="H61" s="163"/>
      <c r="I61" s="163"/>
      <c r="J61" s="163"/>
      <c r="K61" s="5" t="s">
        <v>64</v>
      </c>
      <c r="L61" s="30" t="s">
        <v>62</v>
      </c>
      <c r="M61" s="23"/>
      <c r="N61" s="45"/>
      <c r="O61" s="45"/>
      <c r="P61" s="177"/>
    </row>
    <row r="62" spans="1:16" s="15" customFormat="1" ht="23.25" customHeight="1" x14ac:dyDescent="0.2">
      <c r="A62" s="118"/>
      <c r="B62" s="170"/>
      <c r="C62" s="5" t="s">
        <v>33</v>
      </c>
      <c r="D62" s="164"/>
      <c r="E62" s="164"/>
      <c r="F62" s="173"/>
      <c r="G62" s="164"/>
      <c r="H62" s="164"/>
      <c r="I62" s="164"/>
      <c r="J62" s="164"/>
      <c r="K62" s="5" t="s">
        <v>33</v>
      </c>
      <c r="L62" s="30" t="s">
        <v>62</v>
      </c>
      <c r="M62" s="23"/>
      <c r="N62" s="45"/>
      <c r="O62" s="45"/>
      <c r="P62" s="177"/>
    </row>
    <row r="63" spans="1:16" s="43" customFormat="1" ht="23.25" customHeight="1" x14ac:dyDescent="0.2">
      <c r="A63" s="153">
        <v>9</v>
      </c>
      <c r="B63" s="156" t="s">
        <v>44</v>
      </c>
      <c r="C63" s="33" t="s">
        <v>35</v>
      </c>
      <c r="D63" s="149">
        <v>44245</v>
      </c>
      <c r="E63" s="149">
        <v>44249</v>
      </c>
      <c r="F63" s="159">
        <v>0.35416666666666669</v>
      </c>
      <c r="G63" s="149">
        <v>44249</v>
      </c>
      <c r="H63" s="149">
        <v>44250</v>
      </c>
      <c r="I63" s="149">
        <v>44250</v>
      </c>
      <c r="J63" s="149">
        <v>44377</v>
      </c>
      <c r="K63" s="33" t="s">
        <v>35</v>
      </c>
      <c r="L63" s="33" t="s">
        <v>35</v>
      </c>
      <c r="M63" s="37">
        <v>299796000</v>
      </c>
      <c r="N63" s="181">
        <f>+M63+M64+M65</f>
        <v>599140500</v>
      </c>
      <c r="O63" s="181" t="s">
        <v>62</v>
      </c>
      <c r="P63" s="177"/>
    </row>
    <row r="64" spans="1:16" s="43" customFormat="1" ht="23.25" customHeight="1" x14ac:dyDescent="0.2">
      <c r="A64" s="154"/>
      <c r="B64" s="157"/>
      <c r="C64" s="33" t="s">
        <v>36</v>
      </c>
      <c r="D64" s="150"/>
      <c r="E64" s="150"/>
      <c r="F64" s="160"/>
      <c r="G64" s="150"/>
      <c r="H64" s="150"/>
      <c r="I64" s="150"/>
      <c r="J64" s="150"/>
      <c r="K64" s="33" t="s">
        <v>36</v>
      </c>
      <c r="L64" s="33" t="s">
        <v>25</v>
      </c>
      <c r="M64" s="37">
        <v>179697000</v>
      </c>
      <c r="N64" s="182"/>
      <c r="O64" s="182"/>
      <c r="P64" s="177"/>
    </row>
    <row r="65" spans="1:16" s="43" customFormat="1" ht="23.25" customHeight="1" x14ac:dyDescent="0.2">
      <c r="A65" s="154"/>
      <c r="B65" s="157"/>
      <c r="C65" s="33" t="s">
        <v>60</v>
      </c>
      <c r="D65" s="150"/>
      <c r="E65" s="150"/>
      <c r="F65" s="160"/>
      <c r="G65" s="150"/>
      <c r="H65" s="150"/>
      <c r="I65" s="150"/>
      <c r="J65" s="150"/>
      <c r="K65" s="33" t="s">
        <v>60</v>
      </c>
      <c r="L65" s="33" t="s">
        <v>36</v>
      </c>
      <c r="M65" s="37">
        <v>119647500</v>
      </c>
      <c r="N65" s="182"/>
      <c r="O65" s="182"/>
      <c r="P65" s="177"/>
    </row>
    <row r="66" spans="1:16" s="43" customFormat="1" ht="23.25" customHeight="1" x14ac:dyDescent="0.2">
      <c r="A66" s="154"/>
      <c r="B66" s="157"/>
      <c r="C66" s="33" t="s">
        <v>61</v>
      </c>
      <c r="D66" s="150"/>
      <c r="E66" s="150"/>
      <c r="F66" s="160"/>
      <c r="G66" s="150"/>
      <c r="H66" s="150"/>
      <c r="I66" s="150"/>
      <c r="J66" s="150"/>
      <c r="K66" s="33" t="s">
        <v>61</v>
      </c>
      <c r="L66" s="38" t="s">
        <v>62</v>
      </c>
      <c r="M66" s="25" t="s">
        <v>62</v>
      </c>
      <c r="N66" s="182"/>
      <c r="O66" s="182"/>
      <c r="P66" s="177"/>
    </row>
    <row r="67" spans="1:16" s="43" customFormat="1" ht="23.25" customHeight="1" x14ac:dyDescent="0.2">
      <c r="A67" s="155"/>
      <c r="B67" s="158"/>
      <c r="C67" s="33" t="s">
        <v>25</v>
      </c>
      <c r="D67" s="151"/>
      <c r="E67" s="151"/>
      <c r="F67" s="161"/>
      <c r="G67" s="151"/>
      <c r="H67" s="151"/>
      <c r="I67" s="151"/>
      <c r="J67" s="151"/>
      <c r="K67" s="33" t="s">
        <v>25</v>
      </c>
      <c r="L67" s="39" t="s">
        <v>62</v>
      </c>
      <c r="M67" s="25" t="s">
        <v>62</v>
      </c>
      <c r="N67" s="183"/>
      <c r="O67" s="183"/>
      <c r="P67" s="177"/>
    </row>
    <row r="68" spans="1:16" ht="19" x14ac:dyDescent="0.2">
      <c r="A68" s="152" t="s">
        <v>79</v>
      </c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2">
        <f>SUM(M48:M67)</f>
        <v>2648738500</v>
      </c>
      <c r="N68" s="12">
        <f>SUM(N48:N67)</f>
        <v>2064458650</v>
      </c>
      <c r="O68" s="12">
        <f>SUM(O48:O67)</f>
        <v>584280000</v>
      </c>
      <c r="P68" s="177"/>
    </row>
    <row r="69" spans="1:16" ht="16" thickBot="1" x14ac:dyDescent="0.25"/>
    <row r="70" spans="1:16" ht="27" thickBot="1" x14ac:dyDescent="0.25">
      <c r="A70" s="136" t="s">
        <v>77</v>
      </c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8"/>
      <c r="N70" s="56">
        <f>+N68</f>
        <v>2064458650</v>
      </c>
    </row>
    <row r="73" spans="1:16" ht="16" thickBot="1" x14ac:dyDescent="0.25"/>
    <row r="74" spans="1:16" ht="30" thickBot="1" x14ac:dyDescent="0.25">
      <c r="A74" s="134" t="s">
        <v>78</v>
      </c>
      <c r="B74" s="135"/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58">
        <v>9593641820</v>
      </c>
      <c r="N74" s="58">
        <f>+N70+N45</f>
        <v>8690592350</v>
      </c>
    </row>
    <row r="77" spans="1:16" ht="33" customHeight="1" x14ac:dyDescent="0.2">
      <c r="M77" s="57"/>
    </row>
  </sheetData>
  <mergeCells count="148">
    <mergeCell ref="A1:N1"/>
    <mergeCell ref="A3:A5"/>
    <mergeCell ref="B3:B5"/>
    <mergeCell ref="D3:D5"/>
    <mergeCell ref="E3:E5"/>
    <mergeCell ref="F3:F5"/>
    <mergeCell ref="G3:G5"/>
    <mergeCell ref="H3:H5"/>
    <mergeCell ref="I3:I5"/>
    <mergeCell ref="J3:J5"/>
    <mergeCell ref="L3:L5"/>
    <mergeCell ref="M3:M5"/>
    <mergeCell ref="A6:A8"/>
    <mergeCell ref="B6:B8"/>
    <mergeCell ref="D6:D8"/>
    <mergeCell ref="E6:E8"/>
    <mergeCell ref="F6:F8"/>
    <mergeCell ref="G6:G8"/>
    <mergeCell ref="H6:H8"/>
    <mergeCell ref="I6:I8"/>
    <mergeCell ref="J6:J8"/>
    <mergeCell ref="A9:A11"/>
    <mergeCell ref="B9:B11"/>
    <mergeCell ref="D9:D11"/>
    <mergeCell ref="E9:E11"/>
    <mergeCell ref="F9:F11"/>
    <mergeCell ref="G9:G11"/>
    <mergeCell ref="H9:H11"/>
    <mergeCell ref="I9:I11"/>
    <mergeCell ref="J9:J11"/>
    <mergeCell ref="A16:L16"/>
    <mergeCell ref="H12:H15"/>
    <mergeCell ref="I12:I15"/>
    <mergeCell ref="J12:J15"/>
    <mergeCell ref="A12:A15"/>
    <mergeCell ref="B12:B15"/>
    <mergeCell ref="D12:D15"/>
    <mergeCell ref="E12:E15"/>
    <mergeCell ref="F12:F15"/>
    <mergeCell ref="G12:G15"/>
    <mergeCell ref="I29:I31"/>
    <mergeCell ref="H22:H24"/>
    <mergeCell ref="I22:I24"/>
    <mergeCell ref="J22:J24"/>
    <mergeCell ref="A25:A28"/>
    <mergeCell ref="B25:B28"/>
    <mergeCell ref="D25:D28"/>
    <mergeCell ref="E25:E28"/>
    <mergeCell ref="F25:F28"/>
    <mergeCell ref="G25:G28"/>
    <mergeCell ref="H25:H28"/>
    <mergeCell ref="A22:A24"/>
    <mergeCell ref="B22:B24"/>
    <mergeCell ref="D22:D24"/>
    <mergeCell ref="E22:E24"/>
    <mergeCell ref="F22:F24"/>
    <mergeCell ref="G22:G24"/>
    <mergeCell ref="I38:I42"/>
    <mergeCell ref="J38:J42"/>
    <mergeCell ref="A18:N18"/>
    <mergeCell ref="A35:N35"/>
    <mergeCell ref="A32:L32"/>
    <mergeCell ref="A38:A42"/>
    <mergeCell ref="B38:B42"/>
    <mergeCell ref="D38:D42"/>
    <mergeCell ref="E38:E42"/>
    <mergeCell ref="F38:F42"/>
    <mergeCell ref="G38:G42"/>
    <mergeCell ref="H38:H42"/>
    <mergeCell ref="J29:J31"/>
    <mergeCell ref="L29:L31"/>
    <mergeCell ref="M29:M31"/>
    <mergeCell ref="I25:I28"/>
    <mergeCell ref="J25:J28"/>
    <mergeCell ref="A29:A31"/>
    <mergeCell ref="B29:B31"/>
    <mergeCell ref="D29:D31"/>
    <mergeCell ref="E29:E31"/>
    <mergeCell ref="F29:F31"/>
    <mergeCell ref="G29:G31"/>
    <mergeCell ref="H29:H31"/>
    <mergeCell ref="N53:N56"/>
    <mergeCell ref="O53:O56"/>
    <mergeCell ref="H48:H52"/>
    <mergeCell ref="I48:I52"/>
    <mergeCell ref="J48:J52"/>
    <mergeCell ref="A53:A56"/>
    <mergeCell ref="B53:B56"/>
    <mergeCell ref="D53:D56"/>
    <mergeCell ref="E53:E56"/>
    <mergeCell ref="F53:F56"/>
    <mergeCell ref="G53:G56"/>
    <mergeCell ref="H53:H56"/>
    <mergeCell ref="A48:A52"/>
    <mergeCell ref="B48:B52"/>
    <mergeCell ref="D48:D52"/>
    <mergeCell ref="E48:E52"/>
    <mergeCell ref="F48:F52"/>
    <mergeCell ref="G48:G52"/>
    <mergeCell ref="J53:J56"/>
    <mergeCell ref="E57:E62"/>
    <mergeCell ref="F57:F62"/>
    <mergeCell ref="G57:G62"/>
    <mergeCell ref="J57:J62"/>
    <mergeCell ref="I53:I56"/>
    <mergeCell ref="P2:P43"/>
    <mergeCell ref="P47:P68"/>
    <mergeCell ref="N38:N42"/>
    <mergeCell ref="O38:O42"/>
    <mergeCell ref="N63:N67"/>
    <mergeCell ref="O63:O67"/>
    <mergeCell ref="O3:O5"/>
    <mergeCell ref="O22:O24"/>
    <mergeCell ref="N6:N8"/>
    <mergeCell ref="O6:O8"/>
    <mergeCell ref="N9:N11"/>
    <mergeCell ref="O9:O11"/>
    <mergeCell ref="N12:N15"/>
    <mergeCell ref="O12:O15"/>
    <mergeCell ref="N22:N24"/>
    <mergeCell ref="N3:N5"/>
    <mergeCell ref="N25:N28"/>
    <mergeCell ref="N48:N52"/>
    <mergeCell ref="O48:O52"/>
    <mergeCell ref="A74:L74"/>
    <mergeCell ref="A70:M70"/>
    <mergeCell ref="A45:M45"/>
    <mergeCell ref="O25:O28"/>
    <mergeCell ref="N29:N31"/>
    <mergeCell ref="O29:O31"/>
    <mergeCell ref="A43:L43"/>
    <mergeCell ref="H63:H67"/>
    <mergeCell ref="I63:I67"/>
    <mergeCell ref="J63:J67"/>
    <mergeCell ref="A68:L68"/>
    <mergeCell ref="A63:A67"/>
    <mergeCell ref="B63:B67"/>
    <mergeCell ref="D63:D67"/>
    <mergeCell ref="E63:E67"/>
    <mergeCell ref="F63:F67"/>
    <mergeCell ref="G63:G67"/>
    <mergeCell ref="H57:H62"/>
    <mergeCell ref="I57:I62"/>
    <mergeCell ref="L53:L56"/>
    <mergeCell ref="M53:M56"/>
    <mergeCell ref="A57:A62"/>
    <mergeCell ref="B57:B62"/>
    <mergeCell ref="D57:D62"/>
  </mergeCells>
  <pageMargins left="0.7" right="0.7" top="0.75" bottom="0.75" header="0.3" footer="0.3"/>
  <pageSetup paperSize="32767" scale="2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36"/>
  <sheetViews>
    <sheetView topLeftCell="B3" zoomScale="55" zoomScaleNormal="55" workbookViewId="0">
      <selection activeCell="G38" sqref="G38"/>
    </sheetView>
  </sheetViews>
  <sheetFormatPr baseColWidth="10" defaultColWidth="11.5" defaultRowHeight="15" x14ac:dyDescent="0.2"/>
  <cols>
    <col min="1" max="1" width="9.83203125" style="2" bestFit="1" customWidth="1"/>
    <col min="2" max="2" width="32.1640625" style="1" customWidth="1"/>
    <col min="3" max="3" width="51.6640625" style="1" bestFit="1" customWidth="1"/>
    <col min="4" max="6" width="14.1640625" style="1" customWidth="1"/>
    <col min="7" max="7" width="14.6640625" style="1" bestFit="1" customWidth="1"/>
    <col min="8" max="8" width="14.1640625" style="1" customWidth="1"/>
    <col min="9" max="9" width="13.6640625" style="1" customWidth="1"/>
    <col min="10" max="10" width="13.5" style="1" customWidth="1"/>
    <col min="11" max="11" width="51.6640625" style="1" bestFit="1" customWidth="1"/>
    <col min="12" max="12" width="49.1640625" style="1" bestFit="1" customWidth="1"/>
    <col min="13" max="13" width="21" style="3" customWidth="1"/>
    <col min="14" max="14" width="22.33203125" style="1" customWidth="1"/>
    <col min="15" max="15" width="21.83203125" style="1" customWidth="1"/>
    <col min="16" max="16" width="21.5" style="1" customWidth="1"/>
    <col min="17" max="17" width="16.6640625" style="15" bestFit="1" customWidth="1"/>
    <col min="18" max="32" width="11.5" style="15"/>
    <col min="33" max="16384" width="11.5" style="1"/>
  </cols>
  <sheetData>
    <row r="1" spans="1:32" customFormat="1" ht="30.75" customHeight="1" thickBot="1" x14ac:dyDescent="0.25">
      <c r="A1" s="82" t="s">
        <v>13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</row>
    <row r="2" spans="1:32" ht="33" thickBot="1" x14ac:dyDescent="0.25">
      <c r="A2" s="7" t="s">
        <v>0</v>
      </c>
      <c r="B2" s="7" t="s">
        <v>1</v>
      </c>
      <c r="C2" s="7" t="s">
        <v>7</v>
      </c>
      <c r="D2" s="7" t="s">
        <v>51</v>
      </c>
      <c r="E2" s="7" t="s">
        <v>2</v>
      </c>
      <c r="F2" s="7" t="s">
        <v>52</v>
      </c>
      <c r="G2" s="7" t="s">
        <v>53</v>
      </c>
      <c r="H2" s="7" t="s">
        <v>54</v>
      </c>
      <c r="I2" s="7" t="s">
        <v>55</v>
      </c>
      <c r="J2" s="7" t="s">
        <v>56</v>
      </c>
      <c r="K2" s="7" t="s">
        <v>3</v>
      </c>
      <c r="L2" s="7" t="s">
        <v>6</v>
      </c>
      <c r="M2" s="9" t="s">
        <v>5</v>
      </c>
      <c r="N2" s="9" t="s">
        <v>65</v>
      </c>
      <c r="O2" s="9" t="s">
        <v>73</v>
      </c>
      <c r="P2" s="9" t="s">
        <v>74</v>
      </c>
    </row>
    <row r="3" spans="1:32" ht="23.25" customHeight="1" x14ac:dyDescent="0.2">
      <c r="A3" s="123">
        <v>1</v>
      </c>
      <c r="B3" s="122" t="s">
        <v>58</v>
      </c>
      <c r="C3" s="66" t="s">
        <v>4</v>
      </c>
      <c r="D3" s="114">
        <v>43809</v>
      </c>
      <c r="E3" s="114">
        <v>43811</v>
      </c>
      <c r="F3" s="115">
        <v>0.34375</v>
      </c>
      <c r="G3" s="114">
        <v>43812</v>
      </c>
      <c r="H3" s="114">
        <v>43816</v>
      </c>
      <c r="I3" s="114">
        <v>43831</v>
      </c>
      <c r="J3" s="114">
        <v>44043</v>
      </c>
      <c r="K3" s="66" t="s">
        <v>4</v>
      </c>
      <c r="L3" s="121" t="s">
        <v>4</v>
      </c>
      <c r="M3" s="92">
        <v>1500000000</v>
      </c>
      <c r="N3" s="92">
        <v>150000000</v>
      </c>
      <c r="O3" s="124">
        <v>1649581000</v>
      </c>
      <c r="P3" s="126">
        <v>419000</v>
      </c>
    </row>
    <row r="4" spans="1:32" ht="23.25" customHeight="1" x14ac:dyDescent="0.2">
      <c r="A4" s="111"/>
      <c r="B4" s="116"/>
      <c r="C4" s="4" t="s">
        <v>22</v>
      </c>
      <c r="D4" s="110"/>
      <c r="E4" s="110"/>
      <c r="F4" s="109"/>
      <c r="G4" s="110"/>
      <c r="H4" s="110"/>
      <c r="I4" s="110"/>
      <c r="J4" s="110"/>
      <c r="K4" s="4" t="s">
        <v>22</v>
      </c>
      <c r="L4" s="112"/>
      <c r="M4" s="93"/>
      <c r="N4" s="93"/>
      <c r="O4" s="125"/>
      <c r="P4" s="127"/>
    </row>
    <row r="5" spans="1:32" ht="23.25" customHeight="1" x14ac:dyDescent="0.2">
      <c r="A5" s="111"/>
      <c r="B5" s="116"/>
      <c r="C5" s="4" t="s">
        <v>11</v>
      </c>
      <c r="D5" s="110"/>
      <c r="E5" s="110"/>
      <c r="F5" s="109"/>
      <c r="G5" s="110"/>
      <c r="H5" s="110"/>
      <c r="I5" s="110"/>
      <c r="J5" s="110"/>
      <c r="K5" s="4" t="s">
        <v>11</v>
      </c>
      <c r="L5" s="112"/>
      <c r="M5" s="93"/>
      <c r="N5" s="93"/>
      <c r="O5" s="125"/>
      <c r="P5" s="127"/>
    </row>
    <row r="6" spans="1:32" s="32" customFormat="1" ht="23.25" customHeight="1" x14ac:dyDescent="0.2">
      <c r="A6" s="108">
        <v>3</v>
      </c>
      <c r="B6" s="107" t="s">
        <v>10</v>
      </c>
      <c r="C6" s="10" t="s">
        <v>11</v>
      </c>
      <c r="D6" s="100">
        <v>43811</v>
      </c>
      <c r="E6" s="100">
        <v>43815</v>
      </c>
      <c r="F6" s="101">
        <v>0.39583333333333331</v>
      </c>
      <c r="G6" s="100">
        <v>43817</v>
      </c>
      <c r="H6" s="100">
        <v>43819</v>
      </c>
      <c r="I6" s="100">
        <v>43831</v>
      </c>
      <c r="J6" s="100">
        <v>44012</v>
      </c>
      <c r="K6" s="10" t="s">
        <v>11</v>
      </c>
      <c r="L6" s="11" t="s">
        <v>11</v>
      </c>
      <c r="M6" s="67">
        <v>1111000000</v>
      </c>
      <c r="N6" s="117">
        <v>92000000</v>
      </c>
      <c r="O6" s="94">
        <v>1550447100</v>
      </c>
      <c r="P6" s="128">
        <v>41552900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s="32" customFormat="1" ht="23.25" customHeight="1" x14ac:dyDescent="0.2">
      <c r="A7" s="108"/>
      <c r="B7" s="107"/>
      <c r="C7" s="11" t="s">
        <v>4</v>
      </c>
      <c r="D7" s="100"/>
      <c r="E7" s="100"/>
      <c r="F7" s="101"/>
      <c r="G7" s="100"/>
      <c r="H7" s="100"/>
      <c r="I7" s="100"/>
      <c r="J7" s="100"/>
      <c r="K7" s="11" t="s">
        <v>4</v>
      </c>
      <c r="L7" s="11" t="s">
        <v>26</v>
      </c>
      <c r="M7" s="64">
        <v>389000000</v>
      </c>
      <c r="N7" s="117"/>
      <c r="O7" s="94"/>
      <c r="P7" s="128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s="32" customFormat="1" ht="23.25" customHeight="1" x14ac:dyDescent="0.2">
      <c r="A8" s="108"/>
      <c r="B8" s="107"/>
      <c r="C8" s="11" t="s">
        <v>26</v>
      </c>
      <c r="D8" s="100"/>
      <c r="E8" s="100"/>
      <c r="F8" s="101"/>
      <c r="G8" s="100"/>
      <c r="H8" s="100"/>
      <c r="I8" s="100"/>
      <c r="J8" s="100"/>
      <c r="K8" s="11" t="s">
        <v>26</v>
      </c>
      <c r="L8" s="60"/>
      <c r="M8" s="64"/>
      <c r="N8" s="64"/>
      <c r="O8" s="94"/>
      <c r="P8" s="128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2" ht="23.25" customHeight="1" x14ac:dyDescent="0.2">
      <c r="A9" s="111">
        <v>5</v>
      </c>
      <c r="B9" s="116" t="s">
        <v>21</v>
      </c>
      <c r="C9" s="5" t="s">
        <v>12</v>
      </c>
      <c r="D9" s="110">
        <v>43832</v>
      </c>
      <c r="E9" s="110">
        <v>43836</v>
      </c>
      <c r="F9" s="109">
        <v>0.33333333333333331</v>
      </c>
      <c r="G9" s="110">
        <v>43837</v>
      </c>
      <c r="H9" s="110">
        <v>43838</v>
      </c>
      <c r="I9" s="110">
        <v>43838</v>
      </c>
      <c r="J9" s="110">
        <v>44012</v>
      </c>
      <c r="K9" s="5" t="s">
        <v>12</v>
      </c>
      <c r="L9" s="112" t="s">
        <v>12</v>
      </c>
      <c r="M9" s="93">
        <v>300000000</v>
      </c>
      <c r="N9" s="23"/>
      <c r="O9" s="125">
        <v>300000000</v>
      </c>
      <c r="P9" s="127"/>
    </row>
    <row r="10" spans="1:32" ht="23.25" customHeight="1" x14ac:dyDescent="0.2">
      <c r="A10" s="111"/>
      <c r="B10" s="116"/>
      <c r="C10" s="5" t="s">
        <v>25</v>
      </c>
      <c r="D10" s="110"/>
      <c r="E10" s="110"/>
      <c r="F10" s="109"/>
      <c r="G10" s="110"/>
      <c r="H10" s="110"/>
      <c r="I10" s="110"/>
      <c r="J10" s="110"/>
      <c r="K10" s="5" t="s">
        <v>25</v>
      </c>
      <c r="L10" s="112"/>
      <c r="M10" s="93"/>
      <c r="N10" s="23"/>
      <c r="O10" s="125"/>
      <c r="P10" s="127"/>
    </row>
    <row r="11" spans="1:32" ht="23.25" customHeight="1" x14ac:dyDescent="0.2">
      <c r="A11" s="111"/>
      <c r="B11" s="116"/>
      <c r="C11" s="5" t="s">
        <v>28</v>
      </c>
      <c r="D11" s="110"/>
      <c r="E11" s="110"/>
      <c r="F11" s="109"/>
      <c r="G11" s="110"/>
      <c r="H11" s="110"/>
      <c r="I11" s="110"/>
      <c r="J11" s="110"/>
      <c r="K11" s="5" t="s">
        <v>28</v>
      </c>
      <c r="L11" s="112"/>
      <c r="M11" s="93"/>
      <c r="N11" s="23"/>
      <c r="O11" s="125"/>
      <c r="P11" s="127"/>
    </row>
    <row r="12" spans="1:32" s="32" customFormat="1" ht="23.25" customHeight="1" x14ac:dyDescent="0.2">
      <c r="A12" s="108">
        <v>6</v>
      </c>
      <c r="B12" s="107" t="s">
        <v>9</v>
      </c>
      <c r="C12" s="11" t="s">
        <v>38</v>
      </c>
      <c r="D12" s="100">
        <v>43833</v>
      </c>
      <c r="E12" s="100">
        <v>43836</v>
      </c>
      <c r="F12" s="101">
        <v>0.41666666666666669</v>
      </c>
      <c r="G12" s="100">
        <v>43837</v>
      </c>
      <c r="H12" s="100">
        <v>43838</v>
      </c>
      <c r="I12" s="100">
        <v>43838</v>
      </c>
      <c r="J12" s="100">
        <v>44012</v>
      </c>
      <c r="K12" s="11" t="s">
        <v>38</v>
      </c>
      <c r="L12" s="107" t="s">
        <v>38</v>
      </c>
      <c r="M12" s="117">
        <v>197775000</v>
      </c>
      <c r="N12" s="64"/>
      <c r="O12" s="94">
        <v>194600000</v>
      </c>
      <c r="P12" s="128">
        <v>3175000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2" s="32" customFormat="1" ht="23.25" customHeight="1" x14ac:dyDescent="0.2">
      <c r="A13" s="108"/>
      <c r="B13" s="107"/>
      <c r="C13" s="11" t="s">
        <v>25</v>
      </c>
      <c r="D13" s="100"/>
      <c r="E13" s="100"/>
      <c r="F13" s="101"/>
      <c r="G13" s="100"/>
      <c r="H13" s="100"/>
      <c r="I13" s="100"/>
      <c r="J13" s="100"/>
      <c r="K13" s="11" t="s">
        <v>25</v>
      </c>
      <c r="L13" s="107"/>
      <c r="M13" s="117"/>
      <c r="N13" s="64"/>
      <c r="O13" s="94"/>
      <c r="P13" s="128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2" s="32" customFormat="1" ht="23.25" customHeight="1" x14ac:dyDescent="0.2">
      <c r="A14" s="108"/>
      <c r="B14" s="107"/>
      <c r="C14" s="11" t="s">
        <v>28</v>
      </c>
      <c r="D14" s="100"/>
      <c r="E14" s="100"/>
      <c r="F14" s="101"/>
      <c r="G14" s="100"/>
      <c r="H14" s="100"/>
      <c r="I14" s="100"/>
      <c r="J14" s="100"/>
      <c r="K14" s="11" t="s">
        <v>28</v>
      </c>
      <c r="L14" s="107"/>
      <c r="M14" s="117"/>
      <c r="N14" s="64"/>
      <c r="O14" s="94"/>
      <c r="P14" s="128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2" s="15" customFormat="1" ht="23" customHeight="1" x14ac:dyDescent="0.2">
      <c r="A15" s="238">
        <v>8</v>
      </c>
      <c r="B15" s="239" t="s">
        <v>15</v>
      </c>
      <c r="C15" s="5" t="s">
        <v>39</v>
      </c>
      <c r="D15" s="237">
        <v>43857</v>
      </c>
      <c r="E15" s="237">
        <v>43859</v>
      </c>
      <c r="F15" s="240">
        <v>0.375</v>
      </c>
      <c r="G15" s="237">
        <v>43860</v>
      </c>
      <c r="H15" s="237">
        <v>43861</v>
      </c>
      <c r="I15" s="237">
        <v>43861</v>
      </c>
      <c r="J15" s="237">
        <v>43890</v>
      </c>
      <c r="K15" s="5" t="s">
        <v>39</v>
      </c>
      <c r="L15" s="118" t="s">
        <v>39</v>
      </c>
      <c r="M15" s="95">
        <v>99990000</v>
      </c>
      <c r="N15" s="23"/>
      <c r="O15" s="125">
        <v>99990000</v>
      </c>
      <c r="P15" s="127"/>
    </row>
    <row r="16" spans="1:32" s="15" customFormat="1" ht="23" customHeight="1" x14ac:dyDescent="0.2">
      <c r="A16" s="238"/>
      <c r="B16" s="239"/>
      <c r="C16" s="5" t="s">
        <v>42</v>
      </c>
      <c r="D16" s="237"/>
      <c r="E16" s="237"/>
      <c r="F16" s="240"/>
      <c r="G16" s="237"/>
      <c r="H16" s="237"/>
      <c r="I16" s="237"/>
      <c r="J16" s="237"/>
      <c r="K16" s="5" t="s">
        <v>42</v>
      </c>
      <c r="L16" s="118"/>
      <c r="M16" s="95"/>
      <c r="N16" s="23"/>
      <c r="O16" s="125"/>
      <c r="P16" s="127"/>
    </row>
    <row r="17" spans="1:32" s="15" customFormat="1" ht="23" customHeight="1" x14ac:dyDescent="0.2">
      <c r="A17" s="238"/>
      <c r="B17" s="239"/>
      <c r="C17" s="5" t="s">
        <v>34</v>
      </c>
      <c r="D17" s="237"/>
      <c r="E17" s="237"/>
      <c r="F17" s="240"/>
      <c r="G17" s="237"/>
      <c r="H17" s="237"/>
      <c r="I17" s="237"/>
      <c r="J17" s="237"/>
      <c r="K17" s="5" t="s">
        <v>34</v>
      </c>
      <c r="L17" s="118"/>
      <c r="M17" s="95"/>
      <c r="N17" s="23"/>
      <c r="O17" s="125"/>
      <c r="P17" s="127"/>
    </row>
    <row r="18" spans="1:32" s="32" customFormat="1" ht="23.25" customHeight="1" x14ac:dyDescent="0.2">
      <c r="A18" s="108">
        <v>13</v>
      </c>
      <c r="B18" s="107" t="s">
        <v>46</v>
      </c>
      <c r="C18" s="11" t="s">
        <v>4</v>
      </c>
      <c r="D18" s="100">
        <v>43969</v>
      </c>
      <c r="E18" s="100">
        <v>43976</v>
      </c>
      <c r="F18" s="101">
        <v>0.34375</v>
      </c>
      <c r="G18" s="100">
        <v>43978</v>
      </c>
      <c r="H18" s="100">
        <v>43979</v>
      </c>
      <c r="I18" s="100">
        <v>43983</v>
      </c>
      <c r="J18" s="100">
        <v>44196</v>
      </c>
      <c r="K18" s="11" t="s">
        <v>4</v>
      </c>
      <c r="L18" s="107" t="s">
        <v>4</v>
      </c>
      <c r="M18" s="117">
        <v>750000000</v>
      </c>
      <c r="N18" s="64"/>
      <c r="O18" s="94">
        <v>616000000</v>
      </c>
      <c r="P18" s="128">
        <v>134000000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s="32" customFormat="1" ht="23.25" customHeight="1" x14ac:dyDescent="0.2">
      <c r="A19" s="108"/>
      <c r="B19" s="107"/>
      <c r="C19" s="11" t="s">
        <v>39</v>
      </c>
      <c r="D19" s="100"/>
      <c r="E19" s="100"/>
      <c r="F19" s="101"/>
      <c r="G19" s="100"/>
      <c r="H19" s="100"/>
      <c r="I19" s="100"/>
      <c r="J19" s="100"/>
      <c r="K19" s="11" t="s">
        <v>39</v>
      </c>
      <c r="L19" s="107"/>
      <c r="M19" s="117"/>
      <c r="N19" s="64"/>
      <c r="O19" s="94"/>
      <c r="P19" s="128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s="32" customFormat="1" ht="23.25" customHeight="1" x14ac:dyDescent="0.2">
      <c r="A20" s="108"/>
      <c r="B20" s="107"/>
      <c r="C20" s="11" t="s">
        <v>42</v>
      </c>
      <c r="D20" s="100"/>
      <c r="E20" s="100"/>
      <c r="F20" s="101"/>
      <c r="G20" s="100"/>
      <c r="H20" s="100"/>
      <c r="I20" s="100"/>
      <c r="J20" s="100"/>
      <c r="K20" s="11" t="s">
        <v>42</v>
      </c>
      <c r="L20" s="107"/>
      <c r="M20" s="117"/>
      <c r="N20" s="64"/>
      <c r="O20" s="94"/>
      <c r="P20" s="128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s="32" customFormat="1" ht="23.25" customHeight="1" x14ac:dyDescent="0.2">
      <c r="A21" s="108"/>
      <c r="B21" s="107"/>
      <c r="C21" s="11" t="s">
        <v>22</v>
      </c>
      <c r="D21" s="100"/>
      <c r="E21" s="100"/>
      <c r="F21" s="101"/>
      <c r="G21" s="100"/>
      <c r="H21" s="100"/>
      <c r="I21" s="100"/>
      <c r="J21" s="100"/>
      <c r="K21" s="11" t="s">
        <v>22</v>
      </c>
      <c r="L21" s="107"/>
      <c r="M21" s="117"/>
      <c r="N21" s="64"/>
      <c r="O21" s="94"/>
      <c r="P21" s="128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s="15" customFormat="1" ht="23.25" customHeight="1" x14ac:dyDescent="0.2">
      <c r="A22" s="238">
        <v>14</v>
      </c>
      <c r="B22" s="239" t="s">
        <v>45</v>
      </c>
      <c r="C22" s="5" t="s">
        <v>39</v>
      </c>
      <c r="D22" s="237">
        <v>43971</v>
      </c>
      <c r="E22" s="237">
        <v>43977</v>
      </c>
      <c r="F22" s="240">
        <v>0.34375</v>
      </c>
      <c r="G22" s="237">
        <v>43979</v>
      </c>
      <c r="H22" s="237">
        <v>43980</v>
      </c>
      <c r="I22" s="237">
        <v>43983</v>
      </c>
      <c r="J22" s="237">
        <v>44196</v>
      </c>
      <c r="K22" s="5" t="s">
        <v>39</v>
      </c>
      <c r="L22" s="5" t="s">
        <v>39</v>
      </c>
      <c r="M22" s="68">
        <v>1140000000</v>
      </c>
      <c r="N22" s="95">
        <v>46000000</v>
      </c>
      <c r="O22" s="125">
        <v>1553750000</v>
      </c>
      <c r="P22" s="127">
        <v>102250000</v>
      </c>
    </row>
    <row r="23" spans="1:32" s="15" customFormat="1" ht="23.25" customHeight="1" x14ac:dyDescent="0.2">
      <c r="A23" s="238"/>
      <c r="B23" s="239"/>
      <c r="C23" s="5" t="s">
        <v>26</v>
      </c>
      <c r="D23" s="237"/>
      <c r="E23" s="237"/>
      <c r="F23" s="240"/>
      <c r="G23" s="237"/>
      <c r="H23" s="237"/>
      <c r="I23" s="237"/>
      <c r="J23" s="237"/>
      <c r="K23" s="5" t="s">
        <v>26</v>
      </c>
      <c r="L23" s="5" t="s">
        <v>26</v>
      </c>
      <c r="M23" s="23">
        <v>230000000</v>
      </c>
      <c r="N23" s="95"/>
      <c r="O23" s="125"/>
      <c r="P23" s="127"/>
    </row>
    <row r="24" spans="1:32" s="15" customFormat="1" ht="23.25" customHeight="1" x14ac:dyDescent="0.2">
      <c r="A24" s="238"/>
      <c r="B24" s="239"/>
      <c r="C24" s="5" t="s">
        <v>42</v>
      </c>
      <c r="D24" s="237"/>
      <c r="E24" s="237"/>
      <c r="F24" s="240"/>
      <c r="G24" s="237"/>
      <c r="H24" s="237"/>
      <c r="I24" s="237"/>
      <c r="J24" s="237"/>
      <c r="K24" s="5" t="s">
        <v>42</v>
      </c>
      <c r="L24" s="5" t="s">
        <v>42</v>
      </c>
      <c r="M24" s="23">
        <v>240000000</v>
      </c>
      <c r="N24" s="95"/>
      <c r="O24" s="125"/>
      <c r="P24" s="127"/>
    </row>
    <row r="25" spans="1:32" s="15" customFormat="1" ht="23.25" customHeight="1" x14ac:dyDescent="0.2">
      <c r="A25" s="238"/>
      <c r="B25" s="239"/>
      <c r="C25" s="5" t="s">
        <v>4</v>
      </c>
      <c r="D25" s="237"/>
      <c r="E25" s="237"/>
      <c r="F25" s="240"/>
      <c r="G25" s="237"/>
      <c r="H25" s="237"/>
      <c r="I25" s="237"/>
      <c r="J25" s="237"/>
      <c r="K25" s="5" t="s">
        <v>4</v>
      </c>
      <c r="L25" s="63"/>
      <c r="M25" s="23"/>
      <c r="N25" s="23"/>
      <c r="O25" s="125"/>
      <c r="P25" s="127"/>
    </row>
    <row r="26" spans="1:32" s="32" customFormat="1" ht="23.25" customHeight="1" x14ac:dyDescent="0.2">
      <c r="A26" s="108">
        <v>19</v>
      </c>
      <c r="B26" s="107" t="s">
        <v>49</v>
      </c>
      <c r="C26" s="11" t="s">
        <v>4</v>
      </c>
      <c r="D26" s="100">
        <v>44053</v>
      </c>
      <c r="E26" s="100">
        <v>44055</v>
      </c>
      <c r="F26" s="101">
        <v>0.34375</v>
      </c>
      <c r="G26" s="100">
        <v>44056</v>
      </c>
      <c r="H26" s="100">
        <v>44057</v>
      </c>
      <c r="I26" s="100">
        <v>44060</v>
      </c>
      <c r="J26" s="100">
        <v>44196</v>
      </c>
      <c r="K26" s="11" t="s">
        <v>4</v>
      </c>
      <c r="L26" s="107" t="s">
        <v>4</v>
      </c>
      <c r="M26" s="117">
        <v>400000000</v>
      </c>
      <c r="N26" s="94">
        <v>80000000</v>
      </c>
      <c r="O26" s="94">
        <v>479938000</v>
      </c>
      <c r="P26" s="128">
        <v>62000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s="32" customFormat="1" ht="23.25" customHeight="1" x14ac:dyDescent="0.2">
      <c r="A27" s="108"/>
      <c r="B27" s="107"/>
      <c r="C27" s="11" t="s">
        <v>39</v>
      </c>
      <c r="D27" s="100"/>
      <c r="E27" s="100"/>
      <c r="F27" s="101"/>
      <c r="G27" s="100"/>
      <c r="H27" s="100"/>
      <c r="I27" s="100"/>
      <c r="J27" s="100"/>
      <c r="K27" s="11" t="s">
        <v>39</v>
      </c>
      <c r="L27" s="107"/>
      <c r="M27" s="117"/>
      <c r="N27" s="94"/>
      <c r="O27" s="94"/>
      <c r="P27" s="128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s="32" customFormat="1" ht="23.25" customHeight="1" x14ac:dyDescent="0.2">
      <c r="A28" s="108"/>
      <c r="B28" s="107"/>
      <c r="C28" s="11" t="s">
        <v>42</v>
      </c>
      <c r="D28" s="100"/>
      <c r="E28" s="100"/>
      <c r="F28" s="101"/>
      <c r="G28" s="100"/>
      <c r="H28" s="100"/>
      <c r="I28" s="100"/>
      <c r="J28" s="100"/>
      <c r="K28" s="11" t="s">
        <v>42</v>
      </c>
      <c r="L28" s="107"/>
      <c r="M28" s="117"/>
      <c r="N28" s="94"/>
      <c r="O28" s="94"/>
      <c r="P28" s="128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s="32" customFormat="1" ht="23.25" customHeight="1" x14ac:dyDescent="0.2">
      <c r="A29" s="108"/>
      <c r="B29" s="107"/>
      <c r="C29" s="11" t="s">
        <v>22</v>
      </c>
      <c r="D29" s="100"/>
      <c r="E29" s="100"/>
      <c r="F29" s="101"/>
      <c r="G29" s="100"/>
      <c r="H29" s="100"/>
      <c r="I29" s="100"/>
      <c r="J29" s="100"/>
      <c r="K29" s="11" t="s">
        <v>22</v>
      </c>
      <c r="L29" s="107"/>
      <c r="M29" s="117"/>
      <c r="N29" s="94"/>
      <c r="O29" s="94"/>
      <c r="P29" s="128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s="43" customFormat="1" ht="23.25" customHeight="1" x14ac:dyDescent="0.2">
      <c r="A30" s="106">
        <v>20</v>
      </c>
      <c r="B30" s="105" t="s">
        <v>59</v>
      </c>
      <c r="C30" s="21" t="s">
        <v>4</v>
      </c>
      <c r="D30" s="103">
        <v>44162</v>
      </c>
      <c r="E30" s="103">
        <v>44166</v>
      </c>
      <c r="F30" s="104">
        <v>0.60416666666666663</v>
      </c>
      <c r="G30" s="103">
        <v>44167</v>
      </c>
      <c r="H30" s="103">
        <v>44167</v>
      </c>
      <c r="I30" s="103">
        <v>44168</v>
      </c>
      <c r="J30" s="103">
        <v>44178</v>
      </c>
      <c r="K30" s="21" t="s">
        <v>4</v>
      </c>
      <c r="L30" s="21" t="s">
        <v>4</v>
      </c>
      <c r="M30" s="41">
        <v>550000000</v>
      </c>
      <c r="N30" s="23"/>
      <c r="O30" s="125">
        <v>712128200</v>
      </c>
      <c r="P30" s="127">
        <v>697871800</v>
      </c>
    </row>
    <row r="31" spans="1:32" s="43" customFormat="1" ht="23.25" customHeight="1" x14ac:dyDescent="0.2">
      <c r="A31" s="106"/>
      <c r="B31" s="105"/>
      <c r="C31" s="21" t="s">
        <v>39</v>
      </c>
      <c r="D31" s="103"/>
      <c r="E31" s="103"/>
      <c r="F31" s="104"/>
      <c r="G31" s="103"/>
      <c r="H31" s="103"/>
      <c r="I31" s="103"/>
      <c r="J31" s="103"/>
      <c r="K31" s="21" t="s">
        <v>39</v>
      </c>
      <c r="L31" s="21" t="s">
        <v>39</v>
      </c>
      <c r="M31" s="41">
        <v>650000000</v>
      </c>
      <c r="N31" s="23"/>
      <c r="O31" s="125"/>
      <c r="P31" s="127"/>
    </row>
    <row r="32" spans="1:32" s="43" customFormat="1" ht="23.25" customHeight="1" x14ac:dyDescent="0.2">
      <c r="A32" s="106"/>
      <c r="B32" s="105"/>
      <c r="C32" s="21" t="s">
        <v>42</v>
      </c>
      <c r="D32" s="103"/>
      <c r="E32" s="103"/>
      <c r="F32" s="104"/>
      <c r="G32" s="103"/>
      <c r="H32" s="103"/>
      <c r="I32" s="103"/>
      <c r="J32" s="103"/>
      <c r="K32" s="21" t="s">
        <v>42</v>
      </c>
      <c r="L32" s="21" t="s">
        <v>42</v>
      </c>
      <c r="M32" s="41">
        <v>70000000</v>
      </c>
      <c r="N32" s="23"/>
      <c r="O32" s="125"/>
      <c r="P32" s="127"/>
      <c r="Q32" s="59"/>
    </row>
    <row r="33" spans="1:16" s="43" customFormat="1" ht="23.25" customHeight="1" x14ac:dyDescent="0.2">
      <c r="A33" s="106"/>
      <c r="B33" s="105"/>
      <c r="C33" s="21" t="s">
        <v>22</v>
      </c>
      <c r="D33" s="103"/>
      <c r="E33" s="103"/>
      <c r="F33" s="104"/>
      <c r="G33" s="103"/>
      <c r="H33" s="103"/>
      <c r="I33" s="103"/>
      <c r="J33" s="103"/>
      <c r="K33" s="21" t="s">
        <v>26</v>
      </c>
      <c r="L33" s="21" t="s">
        <v>26</v>
      </c>
      <c r="M33" s="41">
        <v>140000000</v>
      </c>
      <c r="N33" s="23"/>
      <c r="O33" s="125"/>
      <c r="P33" s="127"/>
    </row>
    <row r="34" spans="1:16" s="43" customFormat="1" ht="23.25" customHeight="1" x14ac:dyDescent="0.2">
      <c r="A34" s="106"/>
      <c r="B34" s="105"/>
      <c r="C34" s="21" t="s">
        <v>34</v>
      </c>
      <c r="D34" s="103"/>
      <c r="E34" s="103"/>
      <c r="F34" s="104"/>
      <c r="G34" s="103"/>
      <c r="H34" s="103"/>
      <c r="I34" s="103"/>
      <c r="J34" s="103"/>
      <c r="K34" s="21" t="s">
        <v>62</v>
      </c>
      <c r="L34" s="21" t="s">
        <v>62</v>
      </c>
      <c r="M34" s="41"/>
      <c r="N34" s="23"/>
      <c r="O34" s="125"/>
      <c r="P34" s="127"/>
    </row>
    <row r="35" spans="1:16" s="43" customFormat="1" ht="23.25" customHeight="1" thickBot="1" x14ac:dyDescent="0.25">
      <c r="A35" s="241"/>
      <c r="B35" s="242"/>
      <c r="C35" s="69" t="s">
        <v>26</v>
      </c>
      <c r="D35" s="243"/>
      <c r="E35" s="243"/>
      <c r="F35" s="244"/>
      <c r="G35" s="243"/>
      <c r="H35" s="243"/>
      <c r="I35" s="243"/>
      <c r="J35" s="243"/>
      <c r="K35" s="69" t="s">
        <v>62</v>
      </c>
      <c r="L35" s="69" t="s">
        <v>62</v>
      </c>
      <c r="M35" s="70"/>
      <c r="N35" s="71"/>
      <c r="O35" s="131"/>
      <c r="P35" s="132"/>
    </row>
    <row r="36" spans="1:16" ht="35.5" customHeight="1" thickBot="1" x14ac:dyDescent="0.25">
      <c r="A36" s="113" t="s">
        <v>50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65">
        <f>SUM(M3:M35)</f>
        <v>7767765000</v>
      </c>
      <c r="N36" s="65">
        <f>SUM(N3:N35)</f>
        <v>368000000</v>
      </c>
      <c r="O36" s="65">
        <f>SUM(O3:O35)</f>
        <v>7156434300</v>
      </c>
      <c r="P36" s="65">
        <f>SUM(P3:P35)</f>
        <v>979330700</v>
      </c>
    </row>
  </sheetData>
  <mergeCells count="117">
    <mergeCell ref="A36:L36"/>
    <mergeCell ref="N26:N29"/>
    <mergeCell ref="A30:A35"/>
    <mergeCell ref="B30:B35"/>
    <mergeCell ref="D30:D35"/>
    <mergeCell ref="E30:E35"/>
    <mergeCell ref="F30:F35"/>
    <mergeCell ref="G30:G35"/>
    <mergeCell ref="H30:H35"/>
    <mergeCell ref="I30:I35"/>
    <mergeCell ref="J30:J35"/>
    <mergeCell ref="G26:G29"/>
    <mergeCell ref="H26:H29"/>
    <mergeCell ref="I26:I29"/>
    <mergeCell ref="J26:J29"/>
    <mergeCell ref="L26:L29"/>
    <mergeCell ref="M26:M29"/>
    <mergeCell ref="A26:A29"/>
    <mergeCell ref="B26:B29"/>
    <mergeCell ref="D26:D29"/>
    <mergeCell ref="E26:E29"/>
    <mergeCell ref="F26:F29"/>
    <mergeCell ref="I22:I25"/>
    <mergeCell ref="J22:J25"/>
    <mergeCell ref="N22:N24"/>
    <mergeCell ref="J18:J21"/>
    <mergeCell ref="L18:L21"/>
    <mergeCell ref="M18:M21"/>
    <mergeCell ref="A22:A25"/>
    <mergeCell ref="B22:B25"/>
    <mergeCell ref="D22:D25"/>
    <mergeCell ref="E22:E25"/>
    <mergeCell ref="F22:F25"/>
    <mergeCell ref="G22:G25"/>
    <mergeCell ref="H22:H25"/>
    <mergeCell ref="A18:A21"/>
    <mergeCell ref="B18:B21"/>
    <mergeCell ref="D18:D21"/>
    <mergeCell ref="E18:E21"/>
    <mergeCell ref="F18:F21"/>
    <mergeCell ref="G18:G21"/>
    <mergeCell ref="H18:H21"/>
    <mergeCell ref="I18:I21"/>
    <mergeCell ref="H15:H17"/>
    <mergeCell ref="I15:I17"/>
    <mergeCell ref="J15:J17"/>
    <mergeCell ref="L15:L17"/>
    <mergeCell ref="M15:M17"/>
    <mergeCell ref="A15:A17"/>
    <mergeCell ref="B15:B17"/>
    <mergeCell ref="D15:D17"/>
    <mergeCell ref="E15:E17"/>
    <mergeCell ref="F15:F17"/>
    <mergeCell ref="G15:G17"/>
    <mergeCell ref="I9:I11"/>
    <mergeCell ref="J9:J11"/>
    <mergeCell ref="L9:L11"/>
    <mergeCell ref="M9:M11"/>
    <mergeCell ref="A12:A14"/>
    <mergeCell ref="B12:B14"/>
    <mergeCell ref="D12:D14"/>
    <mergeCell ref="E12:E14"/>
    <mergeCell ref="F12:F14"/>
    <mergeCell ref="G12:G14"/>
    <mergeCell ref="A9:A11"/>
    <mergeCell ref="B9:B11"/>
    <mergeCell ref="D9:D11"/>
    <mergeCell ref="E9:E11"/>
    <mergeCell ref="F9:F11"/>
    <mergeCell ref="G9:G11"/>
    <mergeCell ref="H9:H11"/>
    <mergeCell ref="H12:H14"/>
    <mergeCell ref="I12:I14"/>
    <mergeCell ref="J12:J14"/>
    <mergeCell ref="L12:L14"/>
    <mergeCell ref="M12:M14"/>
    <mergeCell ref="A1:P1"/>
    <mergeCell ref="O3:O5"/>
    <mergeCell ref="P3:P5"/>
    <mergeCell ref="G6:G8"/>
    <mergeCell ref="H6:H8"/>
    <mergeCell ref="I6:I8"/>
    <mergeCell ref="J6:J8"/>
    <mergeCell ref="N6:N7"/>
    <mergeCell ref="A6:A8"/>
    <mergeCell ref="B6:B8"/>
    <mergeCell ref="D6:D8"/>
    <mergeCell ref="E6:E8"/>
    <mergeCell ref="F6:F8"/>
    <mergeCell ref="A3:A5"/>
    <mergeCell ref="B3:B5"/>
    <mergeCell ref="D3:D5"/>
    <mergeCell ref="E3:E5"/>
    <mergeCell ref="F3:F5"/>
    <mergeCell ref="G3:G5"/>
    <mergeCell ref="H3:H5"/>
    <mergeCell ref="I3:I5"/>
    <mergeCell ref="J3:J5"/>
    <mergeCell ref="L3:L5"/>
    <mergeCell ref="M3:M5"/>
    <mergeCell ref="N3:N5"/>
    <mergeCell ref="O18:O21"/>
    <mergeCell ref="P18:P21"/>
    <mergeCell ref="P22:P25"/>
    <mergeCell ref="O22:O25"/>
    <mergeCell ref="O26:O29"/>
    <mergeCell ref="P26:P29"/>
    <mergeCell ref="O30:O35"/>
    <mergeCell ref="P30:P35"/>
    <mergeCell ref="O6:O8"/>
    <mergeCell ref="P6:P8"/>
    <mergeCell ref="O9:O11"/>
    <mergeCell ref="P9:P11"/>
    <mergeCell ref="O12:O14"/>
    <mergeCell ref="P12:P14"/>
    <mergeCell ref="O15:O17"/>
    <mergeCell ref="P15:P17"/>
  </mergeCells>
  <pageMargins left="0.7" right="0.7" top="0.75" bottom="0.75" header="0.3" footer="0.3"/>
  <pageSetup paperSize="32767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Llamados 2020</vt:lpstr>
      <vt:lpstr>COVID 2020 </vt:lpstr>
      <vt:lpstr>COVID POR DECLARATORIA</vt:lpstr>
      <vt:lpstr>DENGUE 2020</vt:lpstr>
      <vt:lpstr>'COVID 2020 '!Área_de_impresión</vt:lpstr>
      <vt:lpstr>'COVID POR DECLARATORIA'!Área_de_impresión</vt:lpstr>
      <vt:lpstr>'DENGUE 2020'!Área_de_impresión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Microsoft Office User</cp:lastModifiedBy>
  <cp:lastPrinted>2021-04-21T12:36:11Z</cp:lastPrinted>
  <dcterms:created xsi:type="dcterms:W3CDTF">2018-07-11T21:30:17Z</dcterms:created>
  <dcterms:modified xsi:type="dcterms:W3CDTF">2020-12-31T19:02:04Z</dcterms:modified>
</cp:coreProperties>
</file>